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1365" windowWidth="11295" windowHeight="5790" firstSheet="15" activeTab="17"/>
  </bookViews>
  <sheets>
    <sheet name="F'comg" sheetId="1" r:id="rId1"/>
    <sheet name="Rules" sheetId="2" r:id="rId2"/>
    <sheet name="Fund" sheetId="3" r:id="rId3"/>
    <sheet name="Contacts" sheetId="4" r:id="rId4"/>
    <sheet name="Prizes" sheetId="5" r:id="rId5"/>
    <sheet name="OPEN" sheetId="6" r:id="rId6"/>
    <sheet name="CHALLENGERS" sheetId="7" r:id="rId7"/>
    <sheet name="JUNIORS" sheetId="8" r:id="rId8"/>
    <sheet name="TEAM" sheetId="9" r:id="rId9"/>
    <sheet name="Individual" sheetId="10" r:id="rId10"/>
    <sheet name="K'sham Sep 05" sheetId="11" r:id="rId11"/>
    <sheet name="C Sod Oct 05" sheetId="12" r:id="rId12"/>
    <sheet name="Open Con Dec 05" sheetId="13" r:id="rId13"/>
    <sheet name="Yate Blitz Dec 05" sheetId="14" r:id="rId14"/>
    <sheet name="D'end Buzz 05" sheetId="15" r:id="rId15"/>
    <sheet name="League Rap Jan 06" sheetId="16" r:id="rId16"/>
    <sheet name="League Con Apr 06" sheetId="17" r:id="rId17"/>
    <sheet name="C Sod Apr 06" sheetId="18" r:id="rId18"/>
  </sheets>
  <definedNames>
    <definedName name="_xlnm.Print_Area" localSheetId="11">'C Sod Oct 05'!$A$1:$L$55</definedName>
    <definedName name="_xlnm.Print_Area" localSheetId="6">'CHALLENGERS'!$A$1:$N$120</definedName>
    <definedName name="_xlnm.Print_Area" localSheetId="0">'F''comg'!$A$1:$P$21</definedName>
    <definedName name="_xlnm.Print_Area" localSheetId="9">'Individual'!$D$1:$P$168</definedName>
    <definedName name="_xlnm.Print_Area" localSheetId="7">'JUNIORS'!$A$1:$N$13</definedName>
    <definedName name="_xlnm.Print_Area" localSheetId="10">'K''sham Sep 05'!$A$1:$L$55</definedName>
    <definedName name="_xlnm.Print_Area" localSheetId="15">'League Rap Jan 06'!$A$1:$L$52</definedName>
    <definedName name="_xlnm.Print_Area" localSheetId="5">'OPEN'!$A$1:$O$69</definedName>
    <definedName name="_xlnm.Print_Area" localSheetId="12">'Open Con Dec 05'!$A$1:$L$108</definedName>
    <definedName name="_xlnm.Print_Area" localSheetId="4">'Prizes'!$A$1:$E$43</definedName>
    <definedName name="_xlnm.Print_Area" localSheetId="1">'Rules'!$A$1:$I$38</definedName>
    <definedName name="_xlnm.Print_Area" localSheetId="8">'TEAM'!#REF!</definedName>
    <definedName name="_xlnm.Print_Area" localSheetId="13">'Yate Blitz Dec 05'!$A$1:$J$29</definedName>
  </definedNames>
  <calcPr fullCalcOnLoad="1"/>
</workbook>
</file>

<file path=xl/sharedStrings.xml><?xml version="1.0" encoding="utf-8"?>
<sst xmlns="http://schemas.openxmlformats.org/spreadsheetml/2006/main" count="2141" uniqueCount="664">
  <si>
    <t>Name</t>
  </si>
  <si>
    <t>Club</t>
  </si>
  <si>
    <t>BCF Grade</t>
  </si>
  <si>
    <t>Bath</t>
  </si>
  <si>
    <t>Clifton</t>
  </si>
  <si>
    <t>D</t>
  </si>
  <si>
    <t>Downend</t>
  </si>
  <si>
    <t>Keynsham</t>
  </si>
  <si>
    <t>Yate</t>
  </si>
  <si>
    <t>Events</t>
  </si>
  <si>
    <t>MILL-WILSON  Graham</t>
  </si>
  <si>
    <t>Total</t>
  </si>
  <si>
    <t>Keynsham Rapidplay</t>
  </si>
  <si>
    <t>P</t>
  </si>
  <si>
    <t>W</t>
  </si>
  <si>
    <t>L</t>
  </si>
  <si>
    <t>PTS</t>
  </si>
  <si>
    <t>OPEN SECTION RESULTS</t>
  </si>
  <si>
    <t>PAPIER  Alan</t>
  </si>
  <si>
    <t>DAVIES  Barry</t>
  </si>
  <si>
    <t>Bristol Club</t>
  </si>
  <si>
    <t>TOURNAMENT</t>
  </si>
  <si>
    <t>OPEN SECTION</t>
  </si>
  <si>
    <t>CHALLENGERS SECTION</t>
  </si>
  <si>
    <t>Juniors</t>
  </si>
  <si>
    <t>Challengers</t>
  </si>
  <si>
    <t>2nd=</t>
  </si>
  <si>
    <t>1st</t>
  </si>
  <si>
    <t>1st=</t>
  </si>
  <si>
    <t>Clevedon</t>
  </si>
  <si>
    <t>Bristol</t>
  </si>
  <si>
    <t>6th</t>
  </si>
  <si>
    <t>7th=</t>
  </si>
  <si>
    <t>2nd</t>
  </si>
  <si>
    <t>11th</t>
  </si>
  <si>
    <t>12th</t>
  </si>
  <si>
    <t>6th=</t>
  </si>
  <si>
    <t>15th</t>
  </si>
  <si>
    <t>£</t>
  </si>
  <si>
    <t>Fees received</t>
  </si>
  <si>
    <t>MAJOR SECTION RESULTS  (under-150)</t>
  </si>
  <si>
    <t>MINOR SECTION RESULTS  (under-100)</t>
  </si>
  <si>
    <t>4th=</t>
  </si>
  <si>
    <t>9th=</t>
  </si>
  <si>
    <t>3rd</t>
  </si>
  <si>
    <t>10th</t>
  </si>
  <si>
    <t>11th=</t>
  </si>
  <si>
    <t>8th</t>
  </si>
  <si>
    <t>Hanham</t>
  </si>
  <si>
    <t>8th=</t>
  </si>
  <si>
    <t>4th</t>
  </si>
  <si>
    <t>7th</t>
  </si>
  <si>
    <t>13th=</t>
  </si>
  <si>
    <t>5th</t>
  </si>
  <si>
    <t>JUNIORS SECTION</t>
  </si>
  <si>
    <t>DIMOND  Peter</t>
  </si>
  <si>
    <t>16th=</t>
  </si>
  <si>
    <t>THOMSON  Graeme</t>
  </si>
  <si>
    <t>18th</t>
  </si>
  <si>
    <t>J</t>
  </si>
  <si>
    <t>Sedgemoor</t>
  </si>
  <si>
    <t>21st</t>
  </si>
  <si>
    <t>Caerphilly</t>
  </si>
  <si>
    <t>Penarth</t>
  </si>
  <si>
    <t>u/g</t>
  </si>
  <si>
    <t>Cardiff</t>
  </si>
  <si>
    <t>24th=</t>
  </si>
  <si>
    <t>Balance of fund brought forward</t>
  </si>
  <si>
    <t xml:space="preserve">Open </t>
  </si>
  <si>
    <t>Rules of the Grand Prix</t>
  </si>
  <si>
    <t>Cheques</t>
  </si>
  <si>
    <t>Dave Osborne</t>
  </si>
  <si>
    <t>Payable to " Bristol Chess Grand Prix "</t>
  </si>
  <si>
    <t xml:space="preserve">6 rounds x 4 multiple </t>
  </si>
  <si>
    <t>Bristol Open Congress</t>
  </si>
  <si>
    <t>Downend Blitz</t>
  </si>
  <si>
    <t>5 rounds x 10 multiple</t>
  </si>
  <si>
    <t>10 rounds x 1 multiple</t>
  </si>
  <si>
    <t>x10 pts</t>
  </si>
  <si>
    <t>SHERWIN  Jim</t>
  </si>
  <si>
    <t>BUCKLEY  David</t>
  </si>
  <si>
    <t>10th=</t>
  </si>
  <si>
    <t>PONTER  Ian</t>
  </si>
  <si>
    <t>Stourbridge</t>
  </si>
  <si>
    <t>14th</t>
  </si>
  <si>
    <t>University</t>
  </si>
  <si>
    <t>14th=</t>
  </si>
  <si>
    <t>18th=</t>
  </si>
  <si>
    <t>Grendel</t>
  </si>
  <si>
    <t>Byes / Defaults</t>
  </si>
  <si>
    <t>DHSS</t>
  </si>
  <si>
    <t>RADFORD  R P</t>
  </si>
  <si>
    <t>South Bristol</t>
  </si>
  <si>
    <t>GREELY  Simon</t>
  </si>
  <si>
    <t>Horfield</t>
  </si>
  <si>
    <t>WRIGHT  George</t>
  </si>
  <si>
    <t>Harambee</t>
  </si>
  <si>
    <t>17th</t>
  </si>
  <si>
    <t>INTERMEDIATE SECTION RESULTS  (under-125)</t>
  </si>
  <si>
    <t>Brown Jack</t>
  </si>
  <si>
    <t>CARVER  Anthony</t>
  </si>
  <si>
    <t>ADAMS  Neil</t>
  </si>
  <si>
    <t>Swindon</t>
  </si>
  <si>
    <t>15th=</t>
  </si>
  <si>
    <t>Swansea</t>
  </si>
  <si>
    <t>GAMMON  Geoff</t>
  </si>
  <si>
    <t>SAUNDERS  Peter</t>
  </si>
  <si>
    <t>9th</t>
  </si>
  <si>
    <t>13th</t>
  </si>
  <si>
    <t>Bristol League Rapidplay</t>
  </si>
  <si>
    <t>Donations very welcome !!!!!</t>
  </si>
  <si>
    <t>x1 pt</t>
  </si>
  <si>
    <t>5th=</t>
  </si>
  <si>
    <t>BECKFORD  Lloyd</t>
  </si>
  <si>
    <t>21st=</t>
  </si>
  <si>
    <t>30th</t>
  </si>
  <si>
    <t>34th</t>
  </si>
  <si>
    <t>3rd=</t>
  </si>
  <si>
    <t>CHANTRY  R</t>
  </si>
  <si>
    <t>Cabot</t>
  </si>
  <si>
    <t>MULLER  A</t>
  </si>
  <si>
    <t>Byes</t>
  </si>
  <si>
    <t>PIERSTORFF  Paul</t>
  </si>
  <si>
    <t>12th=</t>
  </si>
  <si>
    <t>20th</t>
  </si>
  <si>
    <t>STRICKLAND  Graham</t>
  </si>
  <si>
    <t>19th</t>
  </si>
  <si>
    <t>FISHER  Jon</t>
  </si>
  <si>
    <t>WORTHEN  James</t>
  </si>
  <si>
    <t>THE BRISTOL CHESS GRAND PRIX</t>
  </si>
  <si>
    <t>Secretary</t>
  </si>
  <si>
    <t>E-mail</t>
  </si>
  <si>
    <t>Send to :</t>
  </si>
  <si>
    <t>Gloucester</t>
  </si>
  <si>
    <t>Telephone</t>
  </si>
  <si>
    <t>01452 530900</t>
  </si>
  <si>
    <t>Address</t>
  </si>
  <si>
    <t>FINAL RESULTS  (open tournament)</t>
  </si>
  <si>
    <t>Flat 12</t>
  </si>
  <si>
    <t>Marshall House</t>
  </si>
  <si>
    <t>Snowdon Close</t>
  </si>
  <si>
    <t>Fishponds</t>
  </si>
  <si>
    <t>BS16 2DL</t>
  </si>
  <si>
    <t>x5 pts</t>
  </si>
  <si>
    <t>22nd</t>
  </si>
  <si>
    <t>28th</t>
  </si>
  <si>
    <t>29th</t>
  </si>
  <si>
    <t xml:space="preserve">6 rounds x 5 multiple </t>
  </si>
  <si>
    <t>26th</t>
  </si>
  <si>
    <t>27th</t>
  </si>
  <si>
    <t xml:space="preserve"> </t>
  </si>
  <si>
    <t>16th</t>
  </si>
  <si>
    <t>Nailsea</t>
  </si>
  <si>
    <t>Chipping Sodbury Rapidplay</t>
  </si>
  <si>
    <t xml:space="preserve">10 rounds x 1 multiple </t>
  </si>
  <si>
    <t>Yate Blitz</t>
  </si>
  <si>
    <t>47th</t>
  </si>
  <si>
    <t>37th</t>
  </si>
  <si>
    <t>38th</t>
  </si>
  <si>
    <t>39th</t>
  </si>
  <si>
    <t>44th</t>
  </si>
  <si>
    <t>45th</t>
  </si>
  <si>
    <t>46th</t>
  </si>
  <si>
    <t>28th=</t>
  </si>
  <si>
    <t>TOTAL FUND 2004/2005</t>
  </si>
  <si>
    <t>payout</t>
  </si>
  <si>
    <t>1ST</t>
  </si>
  <si>
    <t>2ND</t>
  </si>
  <si>
    <t>3RD</t>
  </si>
  <si>
    <t>TEAM PRIZE</t>
  </si>
  <si>
    <t>BRISTOL &amp; CLIFTON CHESS CLUB</t>
  </si>
  <si>
    <t>Notes on prizes</t>
  </si>
  <si>
    <t>Prizes (£)</t>
  </si>
  <si>
    <t>It is a Grand Prix stipulation that a player may not win more than one</t>
  </si>
  <si>
    <t>prize.  The prize won will be the highest paying prize available.</t>
  </si>
  <si>
    <t>Macarthur now gets 2nd in the Challengers since the 3 players above</t>
  </si>
  <si>
    <t>Sherwin wins the Open.  If a player has equal prize paying positions</t>
  </si>
  <si>
    <t>available in both the Open and Challengers he will always win the</t>
  </si>
  <si>
    <t>Open prize, although the money will of course be the same.</t>
  </si>
  <si>
    <t>Buckley wins the Challengers by virture of Sherwin winning the Open.</t>
  </si>
  <si>
    <t>won a prize.</t>
  </si>
  <si>
    <t>cash prizes as opposed to having 2 or 3 winning everything and to retain</t>
  </si>
  <si>
    <t>interest in all sections.</t>
  </si>
  <si>
    <t>FUND *</t>
  </si>
  <si>
    <t>* All of the fund apart from penny's will be paid out each year</t>
  </si>
  <si>
    <t>If anyone has any questions on any aspects of the Bristol Grand</t>
  </si>
  <si>
    <t>James Chappell</t>
  </si>
  <si>
    <t>Grand Prix Secretary</t>
  </si>
  <si>
    <t>detail at the start of the 2005-06 season.</t>
  </si>
  <si>
    <t>I am currently in the process of setting out an up to date set</t>
  </si>
  <si>
    <t>of rules for the Bristol Grand Prix, and these will be published in</t>
  </si>
  <si>
    <t>2005-06 Season</t>
  </si>
  <si>
    <t>The Bristol Chess Grand Prix</t>
  </si>
  <si>
    <t xml:space="preserve">I have decided, under agreement from the LMC, to amend the </t>
  </si>
  <si>
    <t xml:space="preserve">league AGM in May each year, allowing winners to receive </t>
  </si>
  <si>
    <t>payments and trophies at the League AGM.</t>
  </si>
  <si>
    <t>The forthcoming Grand Prix year's for points scoring purposes</t>
  </si>
  <si>
    <t>2004/05 (current year)</t>
  </si>
  <si>
    <t xml:space="preserve">2005/06 </t>
  </si>
  <si>
    <t>2006/07</t>
  </si>
  <si>
    <t>1st May 2006 - 30th April 2007</t>
  </si>
  <si>
    <t>Grand Prix calendar year from September to August, to May</t>
  </si>
  <si>
    <t>to April each year  This is to bring the Grand Prix in line with the</t>
  </si>
  <si>
    <t>will now apply as follows :</t>
  </si>
  <si>
    <t>1st September 2004 - 31st August 2005</t>
  </si>
  <si>
    <t>1st September 2005 - 30th April 2006</t>
  </si>
  <si>
    <t>then the 1st of May to the 30th of April each year thereafter</t>
  </si>
  <si>
    <t>season.  However, 2007 is the League's 100th anniversary and I felt</t>
  </si>
  <si>
    <t>it beneficial to have a full year of Grand Prix activities for both the</t>
  </si>
  <si>
    <t>Prix please contact me below.</t>
  </si>
  <si>
    <t>I appreciate this means a shorter period for the 2005/06 Grand Prix</t>
  </si>
  <si>
    <t>2006/07 and 2007/08 season's to reflect this.</t>
  </si>
  <si>
    <t>21 Lanham Gardens ; Quedgeley ; Gloucester ; GL2 4DE</t>
  </si>
  <si>
    <t>18.08.05</t>
  </si>
  <si>
    <t>Bristol University</t>
  </si>
  <si>
    <t>Little Heath</t>
  </si>
  <si>
    <t>BYES</t>
  </si>
  <si>
    <t>Forest of Dean</t>
  </si>
  <si>
    <t>23rd=</t>
  </si>
  <si>
    <t>MINOR SECTION RESULTS  (under-95)</t>
  </si>
  <si>
    <t>Maidenhead</t>
  </si>
  <si>
    <t>Woking</t>
  </si>
  <si>
    <t>25th=</t>
  </si>
  <si>
    <t>29th=</t>
  </si>
  <si>
    <t>X2</t>
  </si>
  <si>
    <t>him have all won prizes.  Ponter now gets 3rd in the Open based on the</t>
  </si>
  <si>
    <t>FINAL PRIZE PAYING POSITIONS 2004/2005</t>
  </si>
  <si>
    <t>WATSON Joe</t>
  </si>
  <si>
    <t>SHERWIN Jim</t>
  </si>
  <si>
    <t>PUGH Derek</t>
  </si>
  <si>
    <t>FISH Jonathan</t>
  </si>
  <si>
    <t>PONTER Ian</t>
  </si>
  <si>
    <t>HARDY Roger</t>
  </si>
  <si>
    <t>GREELY Simon</t>
  </si>
  <si>
    <t>HUNT Bill</t>
  </si>
  <si>
    <t>MUNN Andrew</t>
  </si>
  <si>
    <t>FLEXMAN Pat</t>
  </si>
  <si>
    <t>JONES Craig</t>
  </si>
  <si>
    <t>HARRIS Peter</t>
  </si>
  <si>
    <t>BARLOW Russell</t>
  </si>
  <si>
    <t>HIBBITT Arthur</t>
  </si>
  <si>
    <t>GRUBB Ian</t>
  </si>
  <si>
    <t>Salisbury</t>
  </si>
  <si>
    <t>ALLEN Richard</t>
  </si>
  <si>
    <t>MACARTHUR Duncan</t>
  </si>
  <si>
    <t>PIERSTORFF Paul</t>
  </si>
  <si>
    <t>GARDNER Jeremy</t>
  </si>
  <si>
    <t>PRICE Hugh</t>
  </si>
  <si>
    <t>TURNER Roger D</t>
  </si>
  <si>
    <t>PAPIER Alan</t>
  </si>
  <si>
    <t>DERRICK Neil</t>
  </si>
  <si>
    <t>VALENTINE Mark</t>
  </si>
  <si>
    <t>THOMSON Graham</t>
  </si>
  <si>
    <t>JOHNSON Chris</t>
  </si>
  <si>
    <t>MCKINLEY C</t>
  </si>
  <si>
    <t>Bye</t>
  </si>
  <si>
    <t>McAFEE Oliver</t>
  </si>
  <si>
    <t>SILMAN Mark</t>
  </si>
  <si>
    <t>CHAN Victor</t>
  </si>
  <si>
    <t>STRONG Chris</t>
  </si>
  <si>
    <t>CHANDLER Martin</t>
  </si>
  <si>
    <t>MILL-WILSON Graham</t>
  </si>
  <si>
    <t>LITTLE Edward</t>
  </si>
  <si>
    <t>LITTLE Cameron</t>
  </si>
  <si>
    <t>SAUNDERS Peter</t>
  </si>
  <si>
    <t>VALLEJO VIEGO Ivan E</t>
  </si>
  <si>
    <t>Byes/Defaulfs</t>
  </si>
  <si>
    <t>RICHMOND Peter</t>
  </si>
  <si>
    <t>BOURNE Jonathan</t>
  </si>
  <si>
    <t>TAYLOR Robert</t>
  </si>
  <si>
    <t>Newport</t>
  </si>
  <si>
    <t>HUMPHREYS Jerry</t>
  </si>
  <si>
    <t>EDGELL Ben</t>
  </si>
  <si>
    <t>RICHMOND Jane</t>
  </si>
  <si>
    <t>MORDUE Tyson</t>
  </si>
  <si>
    <t>VARNAM Liam</t>
  </si>
  <si>
    <t>BUCKLEY David</t>
  </si>
  <si>
    <t>CROCKART George</t>
  </si>
  <si>
    <t>CROCKART Scott</t>
  </si>
  <si>
    <t>Fareham</t>
  </si>
  <si>
    <t>Byes/Defaults</t>
  </si>
  <si>
    <t>FALLOWFIELD J</t>
  </si>
  <si>
    <t>FALLOWFIELD N</t>
  </si>
  <si>
    <t>JILES D</t>
  </si>
  <si>
    <t>McKINLEY C</t>
  </si>
  <si>
    <t>ALLEN R</t>
  </si>
  <si>
    <t>HUGHES B</t>
  </si>
  <si>
    <t>BAKER J</t>
  </si>
  <si>
    <t>JONES C</t>
  </si>
  <si>
    <t>MACARTHUR D</t>
  </si>
  <si>
    <t>TURNER R</t>
  </si>
  <si>
    <t>PAPIER A</t>
  </si>
  <si>
    <t>MINOR SECTION RESULTS  (under-110)</t>
  </si>
  <si>
    <t>PIERSTORFF P</t>
  </si>
  <si>
    <t>HELBIG D</t>
  </si>
  <si>
    <t>BURROWS J</t>
  </si>
  <si>
    <t>SAGE A</t>
  </si>
  <si>
    <t>SARTAIN P</t>
  </si>
  <si>
    <t>DAVIES B</t>
  </si>
  <si>
    <t>HAYDEN C</t>
  </si>
  <si>
    <t>WILLS A</t>
  </si>
  <si>
    <t>MILL-WILSON G</t>
  </si>
  <si>
    <t>CHANDLER M</t>
  </si>
  <si>
    <t>SPILLER Paul</t>
  </si>
  <si>
    <t>ILES Stuart</t>
  </si>
  <si>
    <t>ROBERTS Shane</t>
  </si>
  <si>
    <t>DOKLESTIC Igor</t>
  </si>
  <si>
    <t>PETERS David</t>
  </si>
  <si>
    <t>WHITE Martin</t>
  </si>
  <si>
    <t>MACARTHUR James</t>
  </si>
  <si>
    <t>WILCOX Nigel</t>
  </si>
  <si>
    <t>SELWAY Bob</t>
  </si>
  <si>
    <t>WOODCOCK Dave</t>
  </si>
  <si>
    <t>CARVER Anthony</t>
  </si>
  <si>
    <t>LAWSON Phil</t>
  </si>
  <si>
    <t>ADAMS Neil</t>
  </si>
  <si>
    <t>OWENS Megan   (j)</t>
  </si>
  <si>
    <t>BIRCH Patrick</t>
  </si>
  <si>
    <t>LOWRY William   (j)</t>
  </si>
  <si>
    <t>WILLIAMS Roger</t>
  </si>
  <si>
    <t>OWENS Jonathan</t>
  </si>
  <si>
    <t>LEVINE John</t>
  </si>
  <si>
    <t>DAVIES Steve   (j)</t>
  </si>
  <si>
    <t>SCRIVEN James   (j)</t>
  </si>
  <si>
    <t>20th=</t>
  </si>
  <si>
    <t>BAER Bruce</t>
  </si>
  <si>
    <t>COLLIER David O</t>
  </si>
  <si>
    <t>RADFORD Bob</t>
  </si>
  <si>
    <t>BITEL Daniel</t>
  </si>
  <si>
    <t>THOMSON Graeme</t>
  </si>
  <si>
    <t>CHAN Victor E</t>
  </si>
  <si>
    <t>MULLER Anton</t>
  </si>
  <si>
    <t>HENNEFELD James</t>
  </si>
  <si>
    <t>DIMOND Peter</t>
  </si>
  <si>
    <t>AINSCOW Faye</t>
  </si>
  <si>
    <t>WORTHEN James</t>
  </si>
  <si>
    <t>BURROWS John</t>
  </si>
  <si>
    <t>DOWNING Bob</t>
  </si>
  <si>
    <t>FISHER Jon</t>
  </si>
  <si>
    <t>PALMER Andy</t>
  </si>
  <si>
    <t>MODLINGER Armin</t>
  </si>
  <si>
    <t>DAVIES Barry</t>
  </si>
  <si>
    <t>GRIFFEE John</t>
  </si>
  <si>
    <t>PALMER Isaac</t>
  </si>
  <si>
    <t>HATCHETT  Paul</t>
  </si>
  <si>
    <t>Patchway</t>
  </si>
  <si>
    <t>MORDUE  Tyson</t>
  </si>
  <si>
    <t>WILKINSON  Graham</t>
  </si>
  <si>
    <t>GILBERT  Alistair</t>
  </si>
  <si>
    <t>BUCKLEY  David</t>
  </si>
  <si>
    <t>WHITE  Ernest M</t>
  </si>
  <si>
    <t>McAFEE  Peter</t>
  </si>
  <si>
    <t>HARDY  Roger</t>
  </si>
  <si>
    <t>PONTER  Ian</t>
  </si>
  <si>
    <t>CURTIS  John</t>
  </si>
  <si>
    <t>MUNN  Andrew</t>
  </si>
  <si>
    <t>THOMSON  Graeme</t>
  </si>
  <si>
    <t>MACARTHUR  James</t>
  </si>
  <si>
    <t>ROBERTS  Shane</t>
  </si>
  <si>
    <t>MACARTHUR  Duncan</t>
  </si>
  <si>
    <t>ILES  Stuart</t>
  </si>
  <si>
    <t>GRIFFEE  John</t>
  </si>
  <si>
    <t>McAFEE  Oliver</t>
  </si>
  <si>
    <t>GAMMON  Geoff</t>
  </si>
  <si>
    <t>MILL-WILSON  Graham</t>
  </si>
  <si>
    <t>KILLEY  Ainsley</t>
  </si>
  <si>
    <t>McAFEE  Nick</t>
  </si>
  <si>
    <t>Keynsham Rapidplay Sep 05</t>
  </si>
  <si>
    <t>C/Sodbury Rapidplay Oct 05</t>
  </si>
  <si>
    <t>Yate Blitz Dec 05</t>
  </si>
  <si>
    <t>Downend Buzzer Dec 05</t>
  </si>
  <si>
    <t>League Rapidplay Jan 06</t>
  </si>
  <si>
    <t>Bristol Open Congress Dec 05</t>
  </si>
  <si>
    <t>x4 pts</t>
  </si>
  <si>
    <t>OWENS Megan</t>
  </si>
  <si>
    <t>LOWRY William</t>
  </si>
  <si>
    <t>DAVIES Steve</t>
  </si>
  <si>
    <t>SCRIVEN James</t>
  </si>
  <si>
    <t>CHANDLER Martyn J</t>
  </si>
  <si>
    <t>BAKER John C</t>
  </si>
  <si>
    <t>HELBIG Doreen</t>
  </si>
  <si>
    <t>SARTAIN Pat</t>
  </si>
  <si>
    <t>HAYDEN Chris</t>
  </si>
  <si>
    <t>AMARAWICKRAMA Himanshu</t>
  </si>
  <si>
    <t>190e</t>
  </si>
  <si>
    <t>CURTIS John</t>
  </si>
  <si>
    <t>COLLIER David</t>
  </si>
  <si>
    <t>NENDICK Phillip</t>
  </si>
  <si>
    <t>BROMILOW Eddie</t>
  </si>
  <si>
    <t>BORKOWSKI Andrew</t>
  </si>
  <si>
    <t>CAMPBELL Errol</t>
  </si>
  <si>
    <t>MAJOR SECTION RESULTS  (under-135)</t>
  </si>
  <si>
    <t>POLLETT Nigel</t>
  </si>
  <si>
    <t>MCAFEE Peter</t>
  </si>
  <si>
    <t>109e</t>
  </si>
  <si>
    <t>108e</t>
  </si>
  <si>
    <t>CHATTERJEE Prakesh</t>
  </si>
  <si>
    <t>WOODRUFF David</t>
  </si>
  <si>
    <t>PRESNEIL Brett</t>
  </si>
  <si>
    <t>100e</t>
  </si>
  <si>
    <t>MELVIN James</t>
  </si>
  <si>
    <t>HARRIS Billy</t>
  </si>
  <si>
    <t>MCAFEE Oliver   (j)</t>
  </si>
  <si>
    <t>CHRISTOPHER Alan</t>
  </si>
  <si>
    <t>RIDSDALE Peter</t>
  </si>
  <si>
    <t>JONES Richard</t>
  </si>
  <si>
    <t>BERZINSH, Roland</t>
  </si>
  <si>
    <t>Bristol &amp; Clifton</t>
  </si>
  <si>
    <t>BEAUMONT, Chris R</t>
  </si>
  <si>
    <t>4NCL Oxfordshire</t>
  </si>
  <si>
    <t>SAVAGE, Ben DM</t>
  </si>
  <si>
    <t>SHERWIN, James T</t>
  </si>
  <si>
    <t>CURTIS, John E</t>
  </si>
  <si>
    <t>BAER, Bruce L</t>
  </si>
  <si>
    <t>Oxford/Cowley</t>
  </si>
  <si>
    <t>WILLINGER, Tim</t>
  </si>
  <si>
    <t>PICKERING, Andy</t>
  </si>
  <si>
    <t>Bristol Grendel</t>
  </si>
  <si>
    <t>PUGH, Derek C</t>
  </si>
  <si>
    <t>BUCKLEY, David E</t>
  </si>
  <si>
    <t>194e</t>
  </si>
  <si>
    <t>Cambridgeshire</t>
  </si>
  <si>
    <t>CIUKSYTE, Dagne</t>
  </si>
  <si>
    <t>Horfield &amp; Redland</t>
  </si>
  <si>
    <t>DILLEIGH, Stephen P</t>
  </si>
  <si>
    <t>Neath</t>
  </si>
  <si>
    <t>Oswestry</t>
  </si>
  <si>
    <t>BRYANT, Richard BE</t>
  </si>
  <si>
    <t>Aylesbury</t>
  </si>
  <si>
    <t>COBB, James E</t>
  </si>
  <si>
    <t>PONTER, Ian</t>
  </si>
  <si>
    <t>COLLIER, David O</t>
  </si>
  <si>
    <t>Downend &amp; F'ponds</t>
  </si>
  <si>
    <t>Newport (Salop)</t>
  </si>
  <si>
    <t>PYM, Thomas TW</t>
  </si>
  <si>
    <t>HALL, Joshua DW</t>
  </si>
  <si>
    <t>HALL, Daniel J</t>
  </si>
  <si>
    <t>BORKOWSKI, J Andrew</t>
  </si>
  <si>
    <t>GREELY, Simon</t>
  </si>
  <si>
    <t>FISH, Jonathan M</t>
  </si>
  <si>
    <t>126e</t>
  </si>
  <si>
    <t>Truro</t>
  </si>
  <si>
    <t>BRIDMORE, M</t>
  </si>
  <si>
    <t xml:space="preserve"> Wales</t>
  </si>
  <si>
    <t>TURNER, JD</t>
  </si>
  <si>
    <t>180e</t>
  </si>
  <si>
    <t>Downend &amp; Fishpond</t>
  </si>
  <si>
    <t>SPILLER, Paul</t>
  </si>
  <si>
    <t>RADFORD, Robert P</t>
  </si>
  <si>
    <t>O'GORMAN, Brendan</t>
  </si>
  <si>
    <t>HENNEFELD, James</t>
  </si>
  <si>
    <t>122e</t>
  </si>
  <si>
    <t>HARRIS, Peter</t>
  </si>
  <si>
    <t>HERBERT, Stephen</t>
  </si>
  <si>
    <t>DAMS, Robbie MW</t>
  </si>
  <si>
    <t>Worcester St Johns</t>
  </si>
  <si>
    <t>FOSTER, SJ</t>
  </si>
  <si>
    <t>Thamesdown Juniors</t>
  </si>
  <si>
    <t>Yeovil</t>
  </si>
  <si>
    <t>PICKUP, David</t>
  </si>
  <si>
    <t>Chard &amp; Ilminster</t>
  </si>
  <si>
    <t>CHAPMAN, Philip M</t>
  </si>
  <si>
    <t>MUNN, Andrew</t>
  </si>
  <si>
    <t>BLENCOWElencowe, Ian P</t>
  </si>
  <si>
    <t>MACARTHUR, Duncan</t>
  </si>
  <si>
    <t>Bristol Cabot</t>
  </si>
  <si>
    <t>COLLIER, Michael J</t>
  </si>
  <si>
    <t>LANGDON, Trevor L</t>
  </si>
  <si>
    <t>THOMSON, Graeme</t>
  </si>
  <si>
    <t>Surrey Junior</t>
  </si>
  <si>
    <t>JENNINGS, M</t>
  </si>
  <si>
    <t>MELVIN, James</t>
  </si>
  <si>
    <t>Commonweal Swindon</t>
  </si>
  <si>
    <t>HALL, Toby J</t>
  </si>
  <si>
    <t>PAPIER, Alan</t>
  </si>
  <si>
    <t xml:space="preserve"> Battersea</t>
  </si>
  <si>
    <t>ALLEN, Timothy S</t>
  </si>
  <si>
    <t>110e</t>
  </si>
  <si>
    <t>Hanham Folk Centre</t>
  </si>
  <si>
    <t>PARKER, Christopher</t>
  </si>
  <si>
    <t>89e</t>
  </si>
  <si>
    <t>PARISH, Josh</t>
  </si>
  <si>
    <t>BAKER, John C</t>
  </si>
  <si>
    <t>DOWNING, Bob</t>
  </si>
  <si>
    <t>TURNER, Roger D</t>
  </si>
  <si>
    <t>80e</t>
  </si>
  <si>
    <t>CHAN, Victor</t>
  </si>
  <si>
    <t>CARVER, Anthony W</t>
  </si>
  <si>
    <t>ADAMS, Neil</t>
  </si>
  <si>
    <t>STRONG, Chris M</t>
  </si>
  <si>
    <t>79e</t>
  </si>
  <si>
    <t>Civil Service CA</t>
  </si>
  <si>
    <t>JACOBS, Simon</t>
  </si>
  <si>
    <t>Exeter</t>
  </si>
  <si>
    <t>MALONEY, John</t>
  </si>
  <si>
    <t>Cheltenham (Glo)</t>
  </si>
  <si>
    <t>BENDING, Peter</t>
  </si>
  <si>
    <t>AMOS, Geoffrey A</t>
  </si>
  <si>
    <t>Yate &amp; Sodbury</t>
  </si>
  <si>
    <t>MILL-WILSON, Graham A</t>
  </si>
  <si>
    <t>COATS, Jon</t>
  </si>
  <si>
    <t>SPOONER, Joe</t>
  </si>
  <si>
    <t>GRIFFITH-REED, Rick</t>
  </si>
  <si>
    <t>CHRISTOPHER, Alan</t>
  </si>
  <si>
    <t>WEIDMAN, Mark</t>
  </si>
  <si>
    <t>GRIFFEE, John H</t>
  </si>
  <si>
    <t>RIDSDALE, Peter</t>
  </si>
  <si>
    <t>FISHER, Jon</t>
  </si>
  <si>
    <t>SAUNDERS, Peter</t>
  </si>
  <si>
    <t>GAMMON, Geoffrey</t>
  </si>
  <si>
    <t>DAVIES, Barry R</t>
  </si>
  <si>
    <t>CHANDLER, Martyn J</t>
  </si>
  <si>
    <t>PEIRSTOFF, Paul</t>
  </si>
  <si>
    <t>18e</t>
  </si>
  <si>
    <t>STENNING, Marissa   (j)</t>
  </si>
  <si>
    <t>COATS, Robbie   (j)</t>
  </si>
  <si>
    <t>THOMAS, Nicola D   (j)</t>
  </si>
  <si>
    <t>THOMAS, Sarah A   (j)</t>
  </si>
  <si>
    <t>DAVIES, Carl   (j)</t>
  </si>
  <si>
    <t>PICKUP, Emily   (j)</t>
  </si>
  <si>
    <t>PIERSTOFF Paul</t>
  </si>
  <si>
    <t>C/Sodbury Rapidplay Apr 06</t>
  </si>
  <si>
    <t>SAGE Antony</t>
  </si>
  <si>
    <t>Did not compete</t>
  </si>
  <si>
    <t>Round 1</t>
  </si>
  <si>
    <t>Round 2</t>
  </si>
  <si>
    <t>Round 3</t>
  </si>
  <si>
    <t>Round 4</t>
  </si>
  <si>
    <t>Round 5</t>
  </si>
  <si>
    <t>Round 6</t>
  </si>
  <si>
    <t>Opp.</t>
  </si>
  <si>
    <t>Res.</t>
  </si>
  <si>
    <t>Tot.</t>
  </si>
  <si>
    <t>2</t>
  </si>
  <si>
    <t>8</t>
  </si>
  <si>
    <t>5</t>
  </si>
  <si>
    <t>3</t>
  </si>
  <si>
    <t>1</t>
  </si>
  <si>
    <t>0</t>
  </si>
  <si>
    <t>12</t>
  </si>
  <si>
    <t>9</t>
  </si>
  <si>
    <t>10</t>
  </si>
  <si>
    <t>11</t>
  </si>
  <si>
    <t>0.5</t>
  </si>
  <si>
    <t>4</t>
  </si>
  <si>
    <t>6</t>
  </si>
  <si>
    <t>7</t>
  </si>
  <si>
    <t>BERZINSH Roland</t>
  </si>
  <si>
    <t>SHERWIN James</t>
  </si>
  <si>
    <t>WHITE Michael</t>
  </si>
  <si>
    <t>MORDUE TYSON</t>
  </si>
  <si>
    <t>THORNTON John</t>
  </si>
  <si>
    <t>JILES David</t>
  </si>
  <si>
    <t>LANGMAID Kevin</t>
  </si>
  <si>
    <t>CLAPP Joe</t>
  </si>
  <si>
    <t>Radstock</t>
  </si>
  <si>
    <t>PAPIER Alain</t>
  </si>
  <si>
    <t>MKPADI Michael</t>
  </si>
  <si>
    <t>GP</t>
  </si>
  <si>
    <t>OPEN</t>
  </si>
  <si>
    <t>U150</t>
  </si>
  <si>
    <r>
      <t>AMARAWICKRAMA H</t>
    </r>
    <r>
      <rPr>
        <sz val="8"/>
        <rFont val="Arial"/>
        <family val="2"/>
      </rPr>
      <t>imanshu</t>
    </r>
  </si>
  <si>
    <t>Peterbrough</t>
  </si>
  <si>
    <t>54th</t>
  </si>
  <si>
    <t>57th</t>
  </si>
  <si>
    <t>60th</t>
  </si>
  <si>
    <t>63rd</t>
  </si>
  <si>
    <t>69th</t>
  </si>
  <si>
    <t>70th</t>
  </si>
  <si>
    <t>79th</t>
  </si>
  <si>
    <t>80th</t>
  </si>
  <si>
    <t>91st</t>
  </si>
  <si>
    <t>92nd</t>
  </si>
  <si>
    <t>93rd</t>
  </si>
  <si>
    <t>96th</t>
  </si>
  <si>
    <t>109th</t>
  </si>
  <si>
    <t>114th</t>
  </si>
  <si>
    <t>22nd=</t>
  </si>
  <si>
    <t>32nd=</t>
  </si>
  <si>
    <t>35th=</t>
  </si>
  <si>
    <t>37th=</t>
  </si>
  <si>
    <t>39th=</t>
  </si>
  <si>
    <t>41st=</t>
  </si>
  <si>
    <t>45th=</t>
  </si>
  <si>
    <t>47th=</t>
  </si>
  <si>
    <t>50th=</t>
  </si>
  <si>
    <t>55th=</t>
  </si>
  <si>
    <t>59th=</t>
  </si>
  <si>
    <t>61st=</t>
  </si>
  <si>
    <t>31st=</t>
  </si>
  <si>
    <t>33rd=</t>
  </si>
  <si>
    <t>40th=</t>
  </si>
  <si>
    <t>48th=</t>
  </si>
  <si>
    <t>58th=</t>
  </si>
  <si>
    <t>67th=</t>
  </si>
  <si>
    <t>71st=</t>
  </si>
  <si>
    <t>75th=</t>
  </si>
  <si>
    <t>81st=</t>
  </si>
  <si>
    <t>86th=</t>
  </si>
  <si>
    <t>94th=</t>
  </si>
  <si>
    <t>97th=</t>
  </si>
  <si>
    <t>101st=</t>
  </si>
  <si>
    <t>105th=</t>
  </si>
  <si>
    <t>110th=</t>
  </si>
  <si>
    <t>112th=</t>
  </si>
  <si>
    <t>GPx5 pts</t>
  </si>
  <si>
    <t>14</t>
  </si>
  <si>
    <t>13</t>
  </si>
  <si>
    <t xml:space="preserve">Club </t>
  </si>
  <si>
    <t>Competitors</t>
  </si>
  <si>
    <t>Bristol League Congress</t>
  </si>
  <si>
    <t>Total Income 2005/06</t>
  </si>
  <si>
    <t>Balance as at 30th April 2006</t>
  </si>
  <si>
    <t>Opening balance (b/f 2004/05)</t>
  </si>
  <si>
    <t>from 2004/05 season</t>
  </si>
  <si>
    <t>c/f 2006-2007</t>
  </si>
  <si>
    <t>FORTHCOMING EVENTS 2006/2007 ...……..</t>
  </si>
  <si>
    <t>Downend Summer Quickplay</t>
  </si>
  <si>
    <t>4 Tuesdays through the Summer 2006</t>
  </si>
  <si>
    <t>16th May, 13th June, 11th July and 8th August</t>
  </si>
  <si>
    <t>Downend Cricket Club, Downend Rd., Bristol</t>
  </si>
  <si>
    <t>X2 EVENT [best 18 rounds - 40 (36+4 bonus) points available]</t>
  </si>
  <si>
    <t>First GP event of 2006-2007</t>
  </si>
  <si>
    <t>Downend Scary</t>
  </si>
  <si>
    <t>Tuesday 27th June 2006</t>
  </si>
  <si>
    <t>X1 EVENT [14 rounds - 14 points available]</t>
  </si>
  <si>
    <t>Bristol Open</t>
  </si>
  <si>
    <t>Redland Girls School, Bristol</t>
  </si>
  <si>
    <t>X10 EVENT [5 rounds - 50 points available]</t>
  </si>
  <si>
    <r>
      <t xml:space="preserve">July, 2006 </t>
    </r>
    <r>
      <rPr>
        <sz val="22"/>
        <rFont val="Arial"/>
        <family val="2"/>
      </rPr>
      <t>(more details soon)</t>
    </r>
  </si>
  <si>
    <t>Unforeseen circumstances prevented James from</t>
  </si>
  <si>
    <t>continuing as Grand Prix Secretary as was his</t>
  </si>
  <si>
    <t xml:space="preserve">intention, and there was a delay in my accumulating </t>
  </si>
  <si>
    <t>the necessary information to carry on in his place.</t>
  </si>
  <si>
    <t>This was the fault of no one in particular and most</t>
  </si>
  <si>
    <t>certainly not due to any actions of James.</t>
  </si>
  <si>
    <t xml:space="preserve">I would like to thank James for his work over his time </t>
  </si>
  <si>
    <t>as GP Secretary and for the organized state of affairs</t>
  </si>
  <si>
    <t>which he passed on to me, and to congratulate him</t>
  </si>
  <si>
    <t>on the thoroughness and application he has shown</t>
  </si>
  <si>
    <t>to create an immensely detailed and complete</t>
  </si>
  <si>
    <t>record of the Grand Prix. James has set the</t>
  </si>
  <si>
    <t>standard very high and I am aware that as yet I have</t>
  </si>
  <si>
    <t>fallen short of that standard, you may be assured</t>
  </si>
  <si>
    <t>that I will endeavour to improve.</t>
  </si>
  <si>
    <t>I am in possession of a paper copy of the up to date</t>
  </si>
  <si>
    <r>
      <t xml:space="preserve">rules created by James and these </t>
    </r>
    <r>
      <rPr>
        <b/>
        <u val="single"/>
        <sz val="12"/>
        <color indexed="10"/>
        <rFont val="Arial"/>
        <family val="2"/>
      </rPr>
      <t>will</t>
    </r>
    <r>
      <rPr>
        <sz val="12"/>
        <color indexed="10"/>
        <rFont val="Arial"/>
        <family val="2"/>
      </rPr>
      <t xml:space="preserve"> be published</t>
    </r>
  </si>
  <si>
    <t>early in the 2006-07 season.</t>
  </si>
  <si>
    <t>I will happily respond to any queries any one has</t>
  </si>
  <si>
    <t>regarding the Grand Prix.</t>
  </si>
  <si>
    <t>Geoff Gammon</t>
  </si>
  <si>
    <r>
      <t>Grand Prix Secretary</t>
    </r>
    <r>
      <rPr>
        <b/>
        <sz val="12"/>
        <color indexed="10"/>
        <rFont val="Arial"/>
        <family val="2"/>
      </rPr>
      <t xml:space="preserve">            16.05.06</t>
    </r>
  </si>
  <si>
    <t>0117 983 0858</t>
  </si>
  <si>
    <t>geoffgammon@yahoo.co.uk</t>
  </si>
  <si>
    <t>GRAND PRIX FUND 2005/2006</t>
  </si>
  <si>
    <t>GEOFF GAMMON</t>
  </si>
  <si>
    <t>121 Woodland Way</t>
  </si>
  <si>
    <t>Kingswood</t>
  </si>
  <si>
    <t>BS15 1PY</t>
  </si>
  <si>
    <t>Pugh is 2nd in the Open since Buckley and Sherwin have both already</t>
  </si>
  <si>
    <t>same principle.  Continuing this principle Mill-Wilson now gets 3rd in the</t>
  </si>
  <si>
    <t>Challengers.</t>
  </si>
  <si>
    <t>The idea of the principle is to reward as many players as possible with</t>
  </si>
  <si>
    <t>League Congress Mar-Apr 06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</si>
</sst>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-* #,##0.0_-;\-* #,##0.0_-;_-* &quot;-&quot;?_-;_-@_-"/>
    <numFmt numFmtId="171" formatCode="#,##0.0_ ;\-#,##0.0\ "/>
    <numFmt numFmtId="172" formatCode="#,##0_ ;\-#,##0\ "/>
  </numFmts>
  <fonts count="85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u val="single"/>
      <sz val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0"/>
    </font>
    <font>
      <u val="single"/>
      <sz val="20"/>
      <name val="Arial"/>
      <family val="2"/>
    </font>
    <font>
      <b/>
      <i/>
      <u val="single"/>
      <sz val="10"/>
      <color indexed="17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6"/>
      <name val="Arial"/>
      <family val="2"/>
    </font>
    <font>
      <b/>
      <sz val="30"/>
      <name val="Arial"/>
      <family val="2"/>
    </font>
    <font>
      <b/>
      <i/>
      <u val="single"/>
      <sz val="26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u val="single"/>
      <sz val="26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  <font>
      <b/>
      <i/>
      <sz val="11"/>
      <name val="Arial"/>
      <family val="2"/>
    </font>
    <font>
      <b/>
      <i/>
      <sz val="14"/>
      <color indexed="17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24"/>
      <color indexed="12"/>
      <name val="Arial"/>
      <family val="2"/>
    </font>
    <font>
      <i/>
      <sz val="12"/>
      <name val="Arial"/>
      <family val="2"/>
    </font>
    <font>
      <b/>
      <i/>
      <u val="single"/>
      <sz val="12"/>
      <name val="Arial"/>
      <family val="2"/>
    </font>
    <font>
      <b/>
      <i/>
      <sz val="14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0"/>
    </font>
    <font>
      <sz val="8"/>
      <color indexed="48"/>
      <name val="Arial"/>
      <family val="0"/>
    </font>
    <font>
      <sz val="10"/>
      <color indexed="48"/>
      <name val="Arial"/>
      <family val="0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sz val="10"/>
      <name val="Arial Narrow"/>
      <family val="2"/>
    </font>
    <font>
      <b/>
      <sz val="12"/>
      <color indexed="8"/>
      <name val="Arial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 Narrow"/>
      <family val="2"/>
    </font>
    <font>
      <b/>
      <sz val="10"/>
      <color indexed="13"/>
      <name val="Arial"/>
      <family val="2"/>
    </font>
    <font>
      <sz val="10"/>
      <color indexed="57"/>
      <name val="Arial Narrow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2"/>
      <color indexed="13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u val="single"/>
      <sz val="26"/>
      <color indexed="10"/>
      <name val="Arial"/>
      <family val="2"/>
    </font>
    <font>
      <b/>
      <sz val="26"/>
      <color indexed="10"/>
      <name val="Arial"/>
      <family val="2"/>
    </font>
    <font>
      <b/>
      <u val="single"/>
      <sz val="26"/>
      <color indexed="8"/>
      <name val="Arial"/>
      <family val="2"/>
    </font>
    <font>
      <b/>
      <sz val="26"/>
      <color indexed="8"/>
      <name val="Arial"/>
      <family val="2"/>
    </font>
    <font>
      <sz val="22"/>
      <name val="Arial"/>
      <family val="2"/>
    </font>
    <font>
      <b/>
      <u val="single"/>
      <sz val="12"/>
      <color indexed="10"/>
      <name val="Arial"/>
      <family val="2"/>
    </font>
    <font>
      <i/>
      <u val="single"/>
      <sz val="12"/>
      <color indexed="4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0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3" fontId="0" fillId="2" borderId="0" xfId="0" applyNumberFormat="1" applyFont="1" applyFill="1" applyAlignment="1">
      <alignment horizontal="right"/>
    </xf>
    <xf numFmtId="43" fontId="0" fillId="2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43" fontId="0" fillId="2" borderId="2" xfId="0" applyNumberFormat="1" applyFont="1" applyFill="1" applyBorder="1" applyAlignment="1">
      <alignment horizontal="right"/>
    </xf>
    <xf numFmtId="0" fontId="0" fillId="2" borderId="2" xfId="0" applyFill="1" applyBorder="1" applyAlignment="1">
      <alignment/>
    </xf>
    <xf numFmtId="0" fontId="2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20" applyFill="1" applyAlignment="1">
      <alignment/>
    </xf>
    <xf numFmtId="0" fontId="25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6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2" fillId="2" borderId="0" xfId="0" applyFont="1" applyFill="1" applyAlignment="1">
      <alignment horizontal="left"/>
    </xf>
    <xf numFmtId="0" fontId="24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vertical="center" textRotation="50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textRotation="63"/>
    </xf>
    <xf numFmtId="164" fontId="4" fillId="2" borderId="1" xfId="0" applyNumberFormat="1" applyFont="1" applyFill="1" applyBorder="1" applyAlignment="1">
      <alignment vertical="center" textRotation="50"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 vertical="center" textRotation="63"/>
    </xf>
    <xf numFmtId="164" fontId="4" fillId="2" borderId="0" xfId="0" applyNumberFormat="1" applyFont="1" applyFill="1" applyBorder="1" applyAlignment="1">
      <alignment vertical="center" textRotation="50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 quotePrefix="1">
      <alignment horizontal="center"/>
    </xf>
    <xf numFmtId="164" fontId="0" fillId="2" borderId="0" xfId="0" applyNumberFormat="1" applyFill="1" applyAlignment="1" quotePrefix="1">
      <alignment horizontal="center"/>
    </xf>
    <xf numFmtId="164" fontId="0" fillId="2" borderId="0" xfId="0" applyNumberFormat="1" applyFont="1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164" fontId="0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 vertical="center"/>
    </xf>
    <xf numFmtId="170" fontId="0" fillId="2" borderId="0" xfId="0" applyNumberFormat="1" applyFont="1" applyFill="1" applyBorder="1" applyAlignment="1">
      <alignment horizontal="center" vertical="center"/>
    </xf>
    <xf numFmtId="170" fontId="0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/>
    </xf>
    <xf numFmtId="170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164" fontId="15" fillId="2" borderId="0" xfId="0" applyNumberFormat="1" applyFont="1" applyFill="1" applyAlignment="1" quotePrefix="1">
      <alignment horizontal="center"/>
    </xf>
    <xf numFmtId="0" fontId="0" fillId="2" borderId="0" xfId="0" applyFont="1" applyFill="1" applyBorder="1" applyAlignment="1">
      <alignment/>
    </xf>
    <xf numFmtId="164" fontId="0" fillId="2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170" fontId="4" fillId="2" borderId="0" xfId="0" applyNumberFormat="1" applyFont="1" applyFill="1" applyBorder="1" applyAlignment="1">
      <alignment horizontal="center" vertical="center" textRotation="63"/>
    </xf>
    <xf numFmtId="170" fontId="2" fillId="2" borderId="3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right"/>
    </xf>
    <xf numFmtId="0" fontId="6" fillId="2" borderId="5" xfId="0" applyFont="1" applyFill="1" applyBorder="1" applyAlignment="1">
      <alignment horizontal="left"/>
    </xf>
    <xf numFmtId="2" fontId="6" fillId="2" borderId="5" xfId="0" applyNumberFormat="1" applyFont="1" applyFill="1" applyBorder="1" applyAlignment="1">
      <alignment horizontal="right"/>
    </xf>
    <xf numFmtId="0" fontId="36" fillId="2" borderId="0" xfId="0" applyFont="1" applyFill="1" applyAlignment="1">
      <alignment horizontal="left"/>
    </xf>
    <xf numFmtId="2" fontId="3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9" fillId="2" borderId="0" xfId="0" applyFont="1" applyFill="1" applyAlignment="1">
      <alignment horizontal="right"/>
    </xf>
    <xf numFmtId="0" fontId="19" fillId="2" borderId="0" xfId="0" applyFont="1" applyFill="1" applyAlignment="1" quotePrefix="1">
      <alignment/>
    </xf>
    <xf numFmtId="0" fontId="23" fillId="2" borderId="0" xfId="0" applyFont="1" applyFill="1" applyAlignment="1">
      <alignment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 horizontal="right"/>
    </xf>
    <xf numFmtId="0" fontId="20" fillId="2" borderId="0" xfId="0" applyFont="1" applyFill="1" applyAlignment="1">
      <alignment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right"/>
    </xf>
    <xf numFmtId="0" fontId="37" fillId="2" borderId="0" xfId="0" applyFont="1" applyFill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/>
    </xf>
    <xf numFmtId="164" fontId="1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164" fontId="38" fillId="2" borderId="10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64" fontId="6" fillId="2" borderId="10" xfId="0" applyNumberFormat="1" applyFont="1" applyFill="1" applyBorder="1" applyAlignment="1" quotePrefix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164" fontId="4" fillId="2" borderId="10" xfId="0" applyNumberFormat="1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 horizontal="center"/>
    </xf>
    <xf numFmtId="43" fontId="6" fillId="2" borderId="0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0" fillId="2" borderId="0" xfId="0" applyNumberFormat="1" applyFill="1" applyAlignment="1">
      <alignment/>
    </xf>
    <xf numFmtId="43" fontId="0" fillId="2" borderId="0" xfId="0" applyNumberFormat="1" applyFont="1" applyFill="1" applyAlignment="1">
      <alignment horizontal="center"/>
    </xf>
    <xf numFmtId="0" fontId="10" fillId="2" borderId="9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43" fontId="0" fillId="2" borderId="0" xfId="0" applyNumberFormat="1" applyFill="1" applyBorder="1" applyAlignment="1">
      <alignment/>
    </xf>
    <xf numFmtId="0" fontId="39" fillId="2" borderId="0" xfId="0" applyFont="1" applyFill="1" applyBorder="1" applyAlignment="1">
      <alignment vertical="center"/>
    </xf>
    <xf numFmtId="43" fontId="39" fillId="2" borderId="0" xfId="0" applyNumberFormat="1" applyFont="1" applyFill="1" applyBorder="1" applyAlignment="1">
      <alignment vertical="center"/>
    </xf>
    <xf numFmtId="0" fontId="0" fillId="2" borderId="10" xfId="0" applyFill="1" applyBorder="1" applyAlignment="1">
      <alignment/>
    </xf>
    <xf numFmtId="0" fontId="39" fillId="2" borderId="10" xfId="0" applyFont="1" applyFill="1" applyBorder="1" applyAlignment="1">
      <alignment vertical="center"/>
    </xf>
    <xf numFmtId="0" fontId="41" fillId="2" borderId="0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41" fillId="2" borderId="9" xfId="0" applyFont="1" applyFill="1" applyBorder="1" applyAlignment="1">
      <alignment/>
    </xf>
    <xf numFmtId="0" fontId="9" fillId="2" borderId="9" xfId="0" applyFont="1" applyFill="1" applyBorder="1" applyAlignment="1">
      <alignment vertical="center"/>
    </xf>
    <xf numFmtId="43" fontId="0" fillId="2" borderId="0" xfId="0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43" fontId="6" fillId="2" borderId="11" xfId="0" applyNumberFormat="1" applyFont="1" applyFill="1" applyBorder="1" applyAlignment="1">
      <alignment horizontal="center"/>
    </xf>
    <xf numFmtId="43" fontId="9" fillId="2" borderId="7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40" fillId="2" borderId="0" xfId="0" applyFont="1" applyFill="1" applyBorder="1" applyAlignment="1">
      <alignment horizontal="left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2" fillId="2" borderId="0" xfId="0" applyFont="1" applyFill="1" applyAlignment="1">
      <alignment/>
    </xf>
    <xf numFmtId="0" fontId="43" fillId="2" borderId="0" xfId="0" applyFont="1" applyFill="1" applyAlignment="1">
      <alignment/>
    </xf>
    <xf numFmtId="0" fontId="40" fillId="2" borderId="0" xfId="0" applyFont="1" applyFill="1" applyAlignment="1">
      <alignment/>
    </xf>
    <xf numFmtId="0" fontId="44" fillId="2" borderId="0" xfId="0" applyFont="1" applyFill="1" applyAlignment="1">
      <alignment horizontal="left"/>
    </xf>
    <xf numFmtId="2" fontId="44" fillId="2" borderId="0" xfId="0" applyNumberFormat="1" applyFont="1" applyFill="1" applyAlignment="1">
      <alignment horizontal="right"/>
    </xf>
    <xf numFmtId="0" fontId="45" fillId="2" borderId="13" xfId="0" applyFont="1" applyFill="1" applyBorder="1" applyAlignment="1">
      <alignment horizontal="left"/>
    </xf>
    <xf numFmtId="2" fontId="45" fillId="2" borderId="13" xfId="0" applyNumberFormat="1" applyFont="1" applyFill="1" applyBorder="1" applyAlignment="1">
      <alignment horizontal="right"/>
    </xf>
    <xf numFmtId="0" fontId="23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 quotePrefix="1">
      <alignment horizontal="left"/>
    </xf>
    <xf numFmtId="0" fontId="0" fillId="2" borderId="0" xfId="0" applyFill="1" applyAlignment="1" quotePrefix="1">
      <alignment horizontal="left"/>
    </xf>
    <xf numFmtId="0" fontId="0" fillId="2" borderId="0" xfId="0" applyFill="1" applyAlignment="1" quotePrefix="1">
      <alignment/>
    </xf>
    <xf numFmtId="0" fontId="2" fillId="2" borderId="7" xfId="0" applyFont="1" applyFill="1" applyBorder="1" applyAlignment="1">
      <alignment horizontal="right"/>
    </xf>
    <xf numFmtId="0" fontId="2" fillId="2" borderId="0" xfId="0" applyFont="1" applyFill="1" applyAlignment="1">
      <alignment horizontal="right" wrapText="1"/>
    </xf>
    <xf numFmtId="0" fontId="3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48" fillId="2" borderId="0" xfId="0" applyFont="1" applyFill="1" applyAlignment="1">
      <alignment/>
    </xf>
    <xf numFmtId="0" fontId="49" fillId="2" borderId="0" xfId="0" applyFont="1" applyFill="1" applyAlignment="1">
      <alignment/>
    </xf>
    <xf numFmtId="0" fontId="20" fillId="2" borderId="0" xfId="0" applyFont="1" applyFill="1" applyAlignment="1">
      <alignment horizontal="left"/>
    </xf>
    <xf numFmtId="0" fontId="28" fillId="2" borderId="0" xfId="0" applyFont="1" applyFill="1" applyAlignment="1">
      <alignment horizontal="center"/>
    </xf>
    <xf numFmtId="0" fontId="50" fillId="2" borderId="9" xfId="0" applyFont="1" applyFill="1" applyBorder="1" applyAlignment="1">
      <alignment/>
    </xf>
    <xf numFmtId="0" fontId="50" fillId="2" borderId="14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0" fillId="2" borderId="0" xfId="0" applyFont="1" applyFill="1" applyAlignment="1" quotePrefix="1">
      <alignment horizontal="left"/>
    </xf>
    <xf numFmtId="0" fontId="0" fillId="0" borderId="0" xfId="0" applyAlignment="1">
      <alignment/>
    </xf>
    <xf numFmtId="0" fontId="23" fillId="2" borderId="0" xfId="0" applyFont="1" applyFill="1" applyAlignment="1" quotePrefix="1">
      <alignment/>
    </xf>
    <xf numFmtId="0" fontId="23" fillId="2" borderId="2" xfId="0" applyFont="1" applyFill="1" applyBorder="1" applyAlignment="1">
      <alignment/>
    </xf>
    <xf numFmtId="0" fontId="51" fillId="2" borderId="0" xfId="0" applyFont="1" applyFill="1" applyAlignment="1">
      <alignment/>
    </xf>
    <xf numFmtId="0" fontId="51" fillId="2" borderId="0" xfId="0" applyFont="1" applyFill="1" applyAlignment="1">
      <alignment horizontal="center"/>
    </xf>
    <xf numFmtId="164" fontId="23" fillId="2" borderId="0" xfId="0" applyNumberFormat="1" applyFont="1" applyFill="1" applyAlignment="1">
      <alignment/>
    </xf>
    <xf numFmtId="164" fontId="23" fillId="2" borderId="0" xfId="0" applyNumberFormat="1" applyFont="1" applyFill="1" applyAlignment="1">
      <alignment/>
    </xf>
    <xf numFmtId="0" fontId="23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164" fontId="23" fillId="2" borderId="0" xfId="0" applyNumberFormat="1" applyFont="1" applyFill="1" applyAlignment="1" quotePrefix="1">
      <alignment horizontal="center"/>
    </xf>
    <xf numFmtId="14" fontId="23" fillId="2" borderId="0" xfId="0" applyNumberFormat="1" applyFont="1" applyFill="1" applyBorder="1" applyAlignment="1">
      <alignment horizontal="left"/>
    </xf>
    <xf numFmtId="164" fontId="23" fillId="2" borderId="0" xfId="0" applyNumberFormat="1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164" fontId="23" fillId="2" borderId="0" xfId="0" applyNumberFormat="1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Alignment="1" quotePrefix="1">
      <alignment horizontal="center"/>
    </xf>
    <xf numFmtId="164" fontId="19" fillId="2" borderId="0" xfId="0" applyNumberFormat="1" applyFont="1" applyFill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center"/>
    </xf>
    <xf numFmtId="164" fontId="19" fillId="2" borderId="0" xfId="0" applyNumberFormat="1" applyFont="1" applyFill="1" applyAlignment="1">
      <alignment/>
    </xf>
    <xf numFmtId="0" fontId="19" fillId="2" borderId="0" xfId="0" applyFont="1" applyFill="1" applyBorder="1" applyAlignment="1">
      <alignment horizontal="center"/>
    </xf>
    <xf numFmtId="0" fontId="0" fillId="2" borderId="0" xfId="0" applyFill="1" applyAlignment="1" quotePrefix="1">
      <alignment horizontal="center"/>
    </xf>
    <xf numFmtId="0" fontId="19" fillId="2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  <xf numFmtId="0" fontId="23" fillId="0" borderId="0" xfId="0" applyFont="1" applyAlignment="1">
      <alignment/>
    </xf>
    <xf numFmtId="0" fontId="23" fillId="2" borderId="0" xfId="0" applyFont="1" applyFill="1" applyAlignment="1">
      <alignment horizontal="right"/>
    </xf>
    <xf numFmtId="0" fontId="23" fillId="2" borderId="0" xfId="0" applyFont="1" applyFill="1" applyAlignment="1" quotePrefix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3" fillId="2" borderId="0" xfId="0" applyFont="1" applyFill="1" applyAlignment="1" quotePrefix="1">
      <alignment horizontal="center"/>
    </xf>
    <xf numFmtId="0" fontId="54" fillId="2" borderId="0" xfId="0" applyFont="1" applyFill="1" applyAlignment="1">
      <alignment horizontal="center"/>
    </xf>
    <xf numFmtId="164" fontId="23" fillId="2" borderId="0" xfId="0" applyNumberFormat="1" applyFont="1" applyFill="1" applyBorder="1" applyAlignment="1">
      <alignment horizontal="center" vertical="center" wrapText="1"/>
    </xf>
    <xf numFmtId="164" fontId="55" fillId="2" borderId="1" xfId="0" applyNumberFormat="1" applyFont="1" applyFill="1" applyBorder="1" applyAlignment="1">
      <alignment horizontal="center" vertical="center" textRotation="63"/>
    </xf>
    <xf numFmtId="164" fontId="55" fillId="2" borderId="0" xfId="0" applyNumberFormat="1" applyFont="1" applyFill="1" applyBorder="1" applyAlignment="1">
      <alignment horizontal="center" vertical="center" textRotation="63"/>
    </xf>
    <xf numFmtId="164" fontId="23" fillId="2" borderId="0" xfId="0" applyNumberFormat="1" applyFont="1" applyFill="1" applyBorder="1" applyAlignment="1">
      <alignment horizontal="center" vertical="center"/>
    </xf>
    <xf numFmtId="164" fontId="23" fillId="2" borderId="0" xfId="0" applyNumberFormat="1" applyFont="1" applyFill="1" applyBorder="1" applyAlignment="1">
      <alignment horizontal="center"/>
    </xf>
    <xf numFmtId="164" fontId="53" fillId="2" borderId="3" xfId="0" applyNumberFormat="1" applyFont="1" applyFill="1" applyBorder="1" applyAlignment="1">
      <alignment horizontal="center"/>
    </xf>
    <xf numFmtId="164" fontId="53" fillId="2" borderId="0" xfId="0" applyNumberFormat="1" applyFont="1" applyFill="1" applyBorder="1" applyAlignment="1">
      <alignment horizontal="center"/>
    </xf>
    <xf numFmtId="164" fontId="53" fillId="2" borderId="0" xfId="0" applyNumberFormat="1" applyFont="1" applyFill="1" applyAlignment="1" quotePrefix="1">
      <alignment horizontal="center"/>
    </xf>
    <xf numFmtId="49" fontId="19" fillId="2" borderId="16" xfId="0" applyNumberFormat="1" applyFont="1" applyFill="1" applyBorder="1" applyAlignment="1">
      <alignment horizontal="center"/>
    </xf>
    <xf numFmtId="49" fontId="60" fillId="2" borderId="0" xfId="0" applyNumberFormat="1" applyFont="1" applyFill="1" applyBorder="1" applyAlignment="1">
      <alignment horizontal="center"/>
    </xf>
    <xf numFmtId="164" fontId="0" fillId="2" borderId="17" xfId="0" applyNumberFormat="1" applyFill="1" applyBorder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164" fontId="23" fillId="2" borderId="0" xfId="0" applyNumberFormat="1" applyFont="1" applyFill="1" applyAlignment="1" quotePrefix="1">
      <alignment horizontal="center"/>
    </xf>
    <xf numFmtId="0" fontId="6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62" fillId="2" borderId="0" xfId="0" applyFont="1" applyFill="1" applyAlignment="1">
      <alignment horizontal="center" vertical="center"/>
    </xf>
    <xf numFmtId="0" fontId="56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left"/>
    </xf>
    <xf numFmtId="1" fontId="57" fillId="2" borderId="0" xfId="0" applyNumberFormat="1" applyFont="1" applyFill="1" applyAlignment="1">
      <alignment horizontal="center"/>
    </xf>
    <xf numFmtId="49" fontId="58" fillId="2" borderId="16" xfId="0" applyNumberFormat="1" applyFont="1" applyFill="1" applyBorder="1" applyAlignment="1">
      <alignment horizontal="center" vertical="center"/>
    </xf>
    <xf numFmtId="49" fontId="59" fillId="2" borderId="0" xfId="0" applyNumberFormat="1" applyFont="1" applyFill="1" applyBorder="1" applyAlignment="1">
      <alignment horizontal="center" vertical="center"/>
    </xf>
    <xf numFmtId="164" fontId="14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/>
    </xf>
    <xf numFmtId="49" fontId="60" fillId="2" borderId="1" xfId="0" applyNumberFormat="1" applyFon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/>
    </xf>
    <xf numFmtId="49" fontId="0" fillId="2" borderId="17" xfId="0" applyNumberFormat="1" applyFill="1" applyBorder="1" applyAlignment="1">
      <alignment horizontal="center"/>
    </xf>
    <xf numFmtId="49" fontId="19" fillId="2" borderId="20" xfId="0" applyNumberFormat="1" applyFont="1" applyFill="1" applyBorder="1" applyAlignment="1">
      <alignment horizontal="center"/>
    </xf>
    <xf numFmtId="49" fontId="60" fillId="2" borderId="4" xfId="0" applyNumberFormat="1" applyFont="1" applyFill="1" applyBorder="1" applyAlignment="1">
      <alignment horizontal="center"/>
    </xf>
    <xf numFmtId="164" fontId="0" fillId="2" borderId="21" xfId="0" applyNumberFormat="1" applyFill="1" applyBorder="1" applyAlignment="1">
      <alignment/>
    </xf>
    <xf numFmtId="49" fontId="19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49" fontId="19" fillId="2" borderId="0" xfId="0" applyNumberFormat="1" applyFont="1" applyFill="1" applyAlignment="1">
      <alignment horizontal="center"/>
    </xf>
    <xf numFmtId="49" fontId="60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49" fontId="19" fillId="3" borderId="0" xfId="0" applyNumberFormat="1" applyFont="1" applyFill="1" applyBorder="1" applyAlignment="1">
      <alignment horizontal="center"/>
    </xf>
    <xf numFmtId="49" fontId="60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49" fontId="19" fillId="2" borderId="20" xfId="0" applyNumberFormat="1" applyFont="1" applyFill="1" applyBorder="1" applyAlignment="1">
      <alignment horizontal="center"/>
    </xf>
    <xf numFmtId="49" fontId="60" fillId="2" borderId="4" xfId="0" applyNumberFormat="1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/>
    </xf>
    <xf numFmtId="164" fontId="0" fillId="2" borderId="21" xfId="0" applyNumberFormat="1" applyFont="1" applyFill="1" applyBorder="1" applyAlignment="1">
      <alignment/>
    </xf>
    <xf numFmtId="49" fontId="19" fillId="2" borderId="1" xfId="0" applyNumberFormat="1" applyFont="1" applyFill="1" applyBorder="1" applyAlignment="1">
      <alignment horizontal="center"/>
    </xf>
    <xf numFmtId="49" fontId="0" fillId="2" borderId="21" xfId="0" applyNumberFormat="1" applyFont="1" applyFill="1" applyBorder="1" applyAlignment="1">
      <alignment horizontal="center"/>
    </xf>
    <xf numFmtId="49" fontId="19" fillId="3" borderId="16" xfId="0" applyNumberFormat="1" applyFont="1" applyFill="1" applyBorder="1" applyAlignment="1">
      <alignment horizontal="center"/>
    </xf>
    <xf numFmtId="1" fontId="11" fillId="2" borderId="0" xfId="0" applyNumberFormat="1" applyFont="1" applyFill="1" applyAlignment="1">
      <alignment horizontal="center"/>
    </xf>
    <xf numFmtId="0" fontId="20" fillId="2" borderId="0" xfId="0" applyFont="1" applyFill="1" applyBorder="1" applyAlignment="1">
      <alignment horizontal="left"/>
    </xf>
    <xf numFmtId="164" fontId="0" fillId="2" borderId="0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49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164" fontId="53" fillId="2" borderId="22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 quotePrefix="1">
      <alignment horizontal="center"/>
    </xf>
    <xf numFmtId="164" fontId="0" fillId="2" borderId="0" xfId="0" applyNumberFormat="1" applyFill="1" applyBorder="1" applyAlignment="1" quotePrefix="1">
      <alignment horizontal="center"/>
    </xf>
    <xf numFmtId="164" fontId="23" fillId="2" borderId="0" xfId="0" applyNumberFormat="1" applyFont="1" applyFill="1" applyBorder="1" applyAlignment="1" quotePrefix="1">
      <alignment horizontal="center"/>
    </xf>
    <xf numFmtId="164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/>
    </xf>
    <xf numFmtId="0" fontId="51" fillId="2" borderId="0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23" fillId="2" borderId="22" xfId="0" applyNumberFormat="1" applyFont="1" applyFill="1" applyBorder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53" fillId="2" borderId="0" xfId="0" applyFont="1" applyFill="1" applyAlignment="1">
      <alignment/>
    </xf>
    <xf numFmtId="0" fontId="63" fillId="2" borderId="0" xfId="0" applyFont="1" applyFill="1" applyAlignment="1">
      <alignment/>
    </xf>
    <xf numFmtId="0" fontId="23" fillId="2" borderId="0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164" fontId="53" fillId="2" borderId="0" xfId="0" applyNumberFormat="1" applyFont="1" applyFill="1" applyAlignment="1">
      <alignment horizontal="center"/>
    </xf>
    <xf numFmtId="0" fontId="53" fillId="2" borderId="0" xfId="0" applyFont="1" applyFill="1" applyBorder="1" applyAlignment="1">
      <alignment horizontal="center"/>
    </xf>
    <xf numFmtId="0" fontId="64" fillId="2" borderId="1" xfId="0" applyFont="1" applyFill="1" applyBorder="1" applyAlignment="1">
      <alignment horizontal="center"/>
    </xf>
    <xf numFmtId="0" fontId="64" fillId="2" borderId="0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2" fillId="2" borderId="22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164" fontId="11" fillId="2" borderId="22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79" fillId="2" borderId="0" xfId="0" applyFont="1" applyFill="1" applyAlignment="1">
      <alignment horizontal="center"/>
    </xf>
    <xf numFmtId="49" fontId="43" fillId="2" borderId="0" xfId="0" applyNumberFormat="1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47" fillId="4" borderId="23" xfId="0" applyFont="1" applyFill="1" applyBorder="1" applyAlignment="1">
      <alignment horizontal="center" vertical="center"/>
    </xf>
    <xf numFmtId="43" fontId="2" fillId="2" borderId="0" xfId="0" applyNumberFormat="1" applyFont="1" applyFill="1" applyAlignment="1">
      <alignment horizontal="right"/>
    </xf>
    <xf numFmtId="17" fontId="0" fillId="2" borderId="0" xfId="0" applyNumberFormat="1" applyFont="1" applyFill="1" applyAlignment="1">
      <alignment horizontal="left"/>
    </xf>
    <xf numFmtId="164" fontId="11" fillId="2" borderId="22" xfId="0" applyNumberFormat="1" applyFont="1" applyFill="1" applyBorder="1" applyAlignment="1">
      <alignment horizontal="center"/>
    </xf>
    <xf numFmtId="0" fontId="65" fillId="2" borderId="0" xfId="0" applyFont="1" applyFill="1" applyAlignment="1">
      <alignment/>
    </xf>
    <xf numFmtId="0" fontId="65" fillId="2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66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/>
    </xf>
    <xf numFmtId="164" fontId="15" fillId="2" borderId="22" xfId="0" applyNumberFormat="1" applyFont="1" applyFill="1" applyBorder="1" applyAlignment="1">
      <alignment horizontal="center"/>
    </xf>
    <xf numFmtId="0" fontId="68" fillId="2" borderId="0" xfId="0" applyFont="1" applyFill="1" applyAlignment="1">
      <alignment/>
    </xf>
    <xf numFmtId="0" fontId="68" fillId="2" borderId="0" xfId="0" applyFont="1" applyFill="1" applyAlignment="1">
      <alignment horizontal="center"/>
    </xf>
    <xf numFmtId="0" fontId="68" fillId="2" borderId="0" xfId="0" applyFont="1" applyFill="1" applyBorder="1" applyAlignment="1">
      <alignment horizontal="center"/>
    </xf>
    <xf numFmtId="0" fontId="68" fillId="2" borderId="0" xfId="0" applyFont="1" applyFill="1" applyAlignment="1">
      <alignment/>
    </xf>
    <xf numFmtId="0" fontId="68" fillId="2" borderId="0" xfId="0" applyFont="1" applyFill="1" applyAlignment="1">
      <alignment horizontal="center"/>
    </xf>
    <xf numFmtId="0" fontId="68" fillId="2" borderId="0" xfId="0" applyFont="1" applyFill="1" applyBorder="1" applyAlignment="1">
      <alignment horizontal="center"/>
    </xf>
    <xf numFmtId="164" fontId="15" fillId="2" borderId="22" xfId="0" applyNumberFormat="1" applyFont="1" applyFill="1" applyBorder="1" applyAlignment="1">
      <alignment horizontal="center"/>
    </xf>
    <xf numFmtId="0" fontId="70" fillId="2" borderId="0" xfId="0" applyFont="1" applyFill="1" applyAlignment="1">
      <alignment/>
    </xf>
    <xf numFmtId="0" fontId="70" fillId="2" borderId="0" xfId="0" applyFont="1" applyFill="1" applyAlignment="1">
      <alignment horizontal="center"/>
    </xf>
    <xf numFmtId="0" fontId="61" fillId="2" borderId="0" xfId="0" applyFont="1" applyFill="1" applyBorder="1" applyAlignment="1">
      <alignment horizontal="center"/>
    </xf>
    <xf numFmtId="164" fontId="61" fillId="2" borderId="22" xfId="0" applyNumberFormat="1" applyFont="1" applyFill="1" applyBorder="1" applyAlignment="1">
      <alignment horizontal="center"/>
    </xf>
    <xf numFmtId="0" fontId="71" fillId="5" borderId="0" xfId="0" applyFont="1" applyFill="1" applyAlignment="1">
      <alignment/>
    </xf>
    <xf numFmtId="0" fontId="71" fillId="5" borderId="0" xfId="0" applyFont="1" applyFill="1" applyAlignment="1">
      <alignment horizontal="center"/>
    </xf>
    <xf numFmtId="164" fontId="71" fillId="5" borderId="0" xfId="0" applyNumberFormat="1" applyFont="1" applyFill="1" applyAlignment="1">
      <alignment horizontal="right"/>
    </xf>
    <xf numFmtId="0" fontId="72" fillId="2" borderId="0" xfId="0" applyFont="1" applyFill="1" applyAlignment="1">
      <alignment/>
    </xf>
    <xf numFmtId="0" fontId="72" fillId="2" borderId="0" xfId="0" applyFont="1" applyFill="1" applyAlignment="1">
      <alignment horizontal="center"/>
    </xf>
    <xf numFmtId="0" fontId="69" fillId="2" borderId="0" xfId="0" applyFont="1" applyFill="1" applyBorder="1" applyAlignment="1">
      <alignment horizontal="center"/>
    </xf>
    <xf numFmtId="0" fontId="73" fillId="2" borderId="0" xfId="0" applyFont="1" applyFill="1" applyAlignment="1">
      <alignment/>
    </xf>
    <xf numFmtId="43" fontId="2" fillId="2" borderId="0" xfId="0" applyNumberFormat="1" applyFont="1" applyFill="1" applyAlignment="1">
      <alignment horizontal="center"/>
    </xf>
    <xf numFmtId="43" fontId="6" fillId="2" borderId="0" xfId="0" applyNumberFormat="1" applyFont="1" applyFill="1" applyAlignment="1">
      <alignment horizontal="center"/>
    </xf>
    <xf numFmtId="0" fontId="42" fillId="2" borderId="9" xfId="0" applyFont="1" applyFill="1" applyBorder="1" applyAlignment="1">
      <alignment horizontal="left"/>
    </xf>
    <xf numFmtId="0" fontId="73" fillId="2" borderId="9" xfId="0" applyFont="1" applyFill="1" applyBorder="1" applyAlignment="1">
      <alignment horizontal="left"/>
    </xf>
    <xf numFmtId="0" fontId="73" fillId="2" borderId="0" xfId="0" applyFont="1" applyFill="1" applyBorder="1" applyAlignment="1">
      <alignment/>
    </xf>
    <xf numFmtId="0" fontId="74" fillId="2" borderId="0" xfId="0" applyFont="1" applyFill="1" applyAlignment="1">
      <alignment/>
    </xf>
    <xf numFmtId="0" fontId="74" fillId="2" borderId="9" xfId="0" applyFont="1" applyFill="1" applyBorder="1" applyAlignment="1">
      <alignment horizontal="left"/>
    </xf>
    <xf numFmtId="0" fontId="75" fillId="5" borderId="9" xfId="0" applyFont="1" applyFill="1" applyBorder="1" applyAlignment="1">
      <alignment horizontal="left"/>
    </xf>
    <xf numFmtId="0" fontId="75" fillId="5" borderId="0" xfId="0" applyFont="1" applyFill="1" applyBorder="1" applyAlignment="1">
      <alignment/>
    </xf>
    <xf numFmtId="0" fontId="80" fillId="2" borderId="0" xfId="0" applyFont="1" applyFill="1" applyAlignment="1">
      <alignment horizontal="center"/>
    </xf>
    <xf numFmtId="0" fontId="81" fillId="2" borderId="0" xfId="0" applyFont="1" applyFill="1" applyAlignment="1">
      <alignment horizontal="center"/>
    </xf>
    <xf numFmtId="49" fontId="33" fillId="2" borderId="0" xfId="0" applyNumberFormat="1" applyFont="1" applyFill="1" applyAlignment="1">
      <alignment horizontal="center"/>
    </xf>
    <xf numFmtId="0" fontId="76" fillId="2" borderId="0" xfId="0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77" fillId="2" borderId="0" xfId="0" applyFont="1" applyFill="1" applyAlignment="1">
      <alignment horizontal="center" vertical="center"/>
    </xf>
    <xf numFmtId="0" fontId="78" fillId="2" borderId="0" xfId="0" applyFont="1" applyFill="1" applyAlignment="1">
      <alignment horizontal="center"/>
    </xf>
    <xf numFmtId="0" fontId="47" fillId="4" borderId="24" xfId="0" applyFont="1" applyFill="1" applyBorder="1" applyAlignment="1">
      <alignment horizontal="center" vertical="center"/>
    </xf>
    <xf numFmtId="0" fontId="47" fillId="4" borderId="25" xfId="0" applyFont="1" applyFill="1" applyBorder="1" applyAlignment="1">
      <alignment horizontal="center" vertical="center"/>
    </xf>
    <xf numFmtId="0" fontId="47" fillId="4" borderId="26" xfId="0" applyFont="1" applyFill="1" applyBorder="1" applyAlignment="1">
      <alignment horizontal="center" vertical="center"/>
    </xf>
    <xf numFmtId="0" fontId="47" fillId="4" borderId="27" xfId="0" applyFont="1" applyFill="1" applyBorder="1" applyAlignment="1">
      <alignment horizontal="center" vertical="center"/>
    </xf>
    <xf numFmtId="0" fontId="47" fillId="4" borderId="28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27" fillId="6" borderId="6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49" fontId="0" fillId="2" borderId="18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49" fontId="42" fillId="2" borderId="0" xfId="0" applyNumberFormat="1" applyFont="1" applyFill="1" applyAlignment="1">
      <alignment horizontal="left" vertical="center"/>
    </xf>
    <xf numFmtId="49" fontId="83" fillId="2" borderId="0" xfId="0" applyNumberFormat="1" applyFont="1" applyFill="1" applyAlignment="1">
      <alignment horizontal="left" vertical="center"/>
    </xf>
    <xf numFmtId="49" fontId="84" fillId="2" borderId="0" xfId="0" applyNumberFormat="1" applyFont="1" applyFill="1" applyAlignment="1">
      <alignment horizontal="left" vertical="center"/>
    </xf>
    <xf numFmtId="49" fontId="12" fillId="2" borderId="0" xfId="20" applyNumberForma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</xdr:row>
      <xdr:rowOff>76200</xdr:rowOff>
    </xdr:from>
    <xdr:to>
      <xdr:col>13</xdr:col>
      <xdr:colOff>304800</xdr:colOff>
      <xdr:row>9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14325" y="333375"/>
          <a:ext cx="7915275" cy="1057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i="1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 Black"/>
              <a:cs typeface="Arial Black"/>
            </a:rPr>
            <a:t>The Bristol Chess Grand Prix</a:t>
          </a:r>
        </a:p>
      </xdr:txBody>
    </xdr:sp>
    <xdr:clientData/>
  </xdr:twoCellAnchor>
  <xdr:twoCellAnchor editAs="oneCell">
    <xdr:from>
      <xdr:col>11</xdr:col>
      <xdr:colOff>542925</xdr:colOff>
      <xdr:row>14</xdr:row>
      <xdr:rowOff>19050</xdr:rowOff>
    </xdr:from>
    <xdr:to>
      <xdr:col>13</xdr:col>
      <xdr:colOff>266700</xdr:colOff>
      <xdr:row>18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2638425"/>
          <a:ext cx="9429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13</xdr:row>
      <xdr:rowOff>142875</xdr:rowOff>
    </xdr:from>
    <xdr:to>
      <xdr:col>2</xdr:col>
      <xdr:colOff>161925</xdr:colOff>
      <xdr:row>16</xdr:row>
      <xdr:rowOff>219075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495550"/>
          <a:ext cx="1171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22</xdr:row>
      <xdr:rowOff>19050</xdr:rowOff>
    </xdr:from>
    <xdr:to>
      <xdr:col>13</xdr:col>
      <xdr:colOff>266700</xdr:colOff>
      <xdr:row>26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5705475"/>
          <a:ext cx="9429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21</xdr:row>
      <xdr:rowOff>142875</xdr:rowOff>
    </xdr:from>
    <xdr:to>
      <xdr:col>2</xdr:col>
      <xdr:colOff>161925</xdr:colOff>
      <xdr:row>24</xdr:row>
      <xdr:rowOff>28575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353050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28</xdr:row>
      <xdr:rowOff>19050</xdr:rowOff>
    </xdr:from>
    <xdr:to>
      <xdr:col>13</xdr:col>
      <xdr:colOff>266700</xdr:colOff>
      <xdr:row>32</xdr:row>
      <xdr:rowOff>123825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001000"/>
          <a:ext cx="942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27</xdr:row>
      <xdr:rowOff>142875</xdr:rowOff>
    </xdr:from>
    <xdr:to>
      <xdr:col>2</xdr:col>
      <xdr:colOff>161925</xdr:colOff>
      <xdr:row>30</xdr:row>
      <xdr:rowOff>28575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648575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219075</xdr:rowOff>
    </xdr:from>
    <xdr:to>
      <xdr:col>3</xdr:col>
      <xdr:colOff>1571625</xdr:colOff>
      <xdr:row>5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52450"/>
          <a:ext cx="19526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23</xdr:row>
      <xdr:rowOff>123825</xdr:rowOff>
    </xdr:from>
    <xdr:to>
      <xdr:col>6</xdr:col>
      <xdr:colOff>409575</xdr:colOff>
      <xdr:row>30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5153025"/>
          <a:ext cx="10763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69</xdr:row>
      <xdr:rowOff>0</xdr:rowOff>
    </xdr:from>
    <xdr:ext cx="104775" cy="209550"/>
    <xdr:sp>
      <xdr:nvSpPr>
        <xdr:cNvPr id="1" name="TextBox 1"/>
        <xdr:cNvSpPr txBox="1">
          <a:spLocks noChangeArrowheads="1"/>
        </xdr:cNvSpPr>
      </xdr:nvSpPr>
      <xdr:spPr>
        <a:xfrm>
          <a:off x="10953750" y="13373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104775" cy="209550"/>
    <xdr:sp>
      <xdr:nvSpPr>
        <xdr:cNvPr id="2" name="TextBox 2"/>
        <xdr:cNvSpPr txBox="1">
          <a:spLocks noChangeArrowheads="1"/>
        </xdr:cNvSpPr>
      </xdr:nvSpPr>
      <xdr:spPr>
        <a:xfrm>
          <a:off x="10953750" y="13373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69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0953750" y="13373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118</xdr:row>
      <xdr:rowOff>0</xdr:rowOff>
    </xdr:from>
    <xdr:ext cx="104775" cy="209550"/>
    <xdr:sp>
      <xdr:nvSpPr>
        <xdr:cNvPr id="1" name="TextBox 1"/>
        <xdr:cNvSpPr txBox="1">
          <a:spLocks noChangeArrowheads="1"/>
        </xdr:cNvSpPr>
      </xdr:nvSpPr>
      <xdr:spPr>
        <a:xfrm>
          <a:off x="10982325" y="228123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120</xdr:row>
      <xdr:rowOff>0</xdr:rowOff>
    </xdr:from>
    <xdr:ext cx="104775" cy="209550"/>
    <xdr:sp>
      <xdr:nvSpPr>
        <xdr:cNvPr id="2" name="TextBox 2"/>
        <xdr:cNvSpPr txBox="1">
          <a:spLocks noChangeArrowheads="1"/>
        </xdr:cNvSpPr>
      </xdr:nvSpPr>
      <xdr:spPr>
        <a:xfrm>
          <a:off x="10982325" y="23183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118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0982325" y="228123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11</xdr:row>
      <xdr:rowOff>0</xdr:rowOff>
    </xdr:from>
    <xdr:ext cx="104775" cy="209550"/>
    <xdr:sp>
      <xdr:nvSpPr>
        <xdr:cNvPr id="1" name="TextBox 1"/>
        <xdr:cNvSpPr txBox="1">
          <a:spLocks noChangeArrowheads="1"/>
        </xdr:cNvSpPr>
      </xdr:nvSpPr>
      <xdr:spPr>
        <a:xfrm>
          <a:off x="10982325" y="242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104775" cy="209550"/>
    <xdr:sp>
      <xdr:nvSpPr>
        <xdr:cNvPr id="2" name="TextBox 2"/>
        <xdr:cNvSpPr txBox="1">
          <a:spLocks noChangeArrowheads="1"/>
        </xdr:cNvSpPr>
      </xdr:nvSpPr>
      <xdr:spPr>
        <a:xfrm>
          <a:off x="10982325" y="2800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104775" cy="209550"/>
    <xdr:sp>
      <xdr:nvSpPr>
        <xdr:cNvPr id="3" name="TextBox 3"/>
        <xdr:cNvSpPr txBox="1">
          <a:spLocks noChangeArrowheads="1"/>
        </xdr:cNvSpPr>
      </xdr:nvSpPr>
      <xdr:spPr>
        <a:xfrm>
          <a:off x="10982325" y="2428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40</xdr:row>
      <xdr:rowOff>0</xdr:rowOff>
    </xdr:from>
    <xdr:ext cx="104775" cy="200025"/>
    <xdr:sp>
      <xdr:nvSpPr>
        <xdr:cNvPr id="1" name="TextBox 1"/>
        <xdr:cNvSpPr txBox="1">
          <a:spLocks noChangeArrowheads="1"/>
        </xdr:cNvSpPr>
      </xdr:nvSpPr>
      <xdr:spPr>
        <a:xfrm>
          <a:off x="2962275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2962275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104775" cy="200025"/>
    <xdr:sp>
      <xdr:nvSpPr>
        <xdr:cNvPr id="3" name="TextBox 3"/>
        <xdr:cNvSpPr txBox="1">
          <a:spLocks noChangeArrowheads="1"/>
        </xdr:cNvSpPr>
      </xdr:nvSpPr>
      <xdr:spPr>
        <a:xfrm>
          <a:off x="2962275" y="74295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168</xdr:row>
      <xdr:rowOff>0</xdr:rowOff>
    </xdr:from>
    <xdr:ext cx="104775" cy="219075"/>
    <xdr:sp>
      <xdr:nvSpPr>
        <xdr:cNvPr id="1" name="TextBox 1"/>
        <xdr:cNvSpPr txBox="1">
          <a:spLocks noChangeArrowheads="1"/>
        </xdr:cNvSpPr>
      </xdr:nvSpPr>
      <xdr:spPr>
        <a:xfrm>
          <a:off x="12515850" y="32299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168</xdr:row>
      <xdr:rowOff>0</xdr:rowOff>
    </xdr:from>
    <xdr:ext cx="104775" cy="219075"/>
    <xdr:sp>
      <xdr:nvSpPr>
        <xdr:cNvPr id="2" name="TextBox 2"/>
        <xdr:cNvSpPr txBox="1">
          <a:spLocks noChangeArrowheads="1"/>
        </xdr:cNvSpPr>
      </xdr:nvSpPr>
      <xdr:spPr>
        <a:xfrm>
          <a:off x="12515850" y="32299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168</xdr:row>
      <xdr:rowOff>0</xdr:rowOff>
    </xdr:from>
    <xdr:ext cx="104775" cy="219075"/>
    <xdr:sp>
      <xdr:nvSpPr>
        <xdr:cNvPr id="3" name="TextBox 3"/>
        <xdr:cNvSpPr txBox="1">
          <a:spLocks noChangeArrowheads="1"/>
        </xdr:cNvSpPr>
      </xdr:nvSpPr>
      <xdr:spPr>
        <a:xfrm>
          <a:off x="12515850" y="322992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eoffgammon@yahoo.co.uk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eoffgammon@yahoo.co.uk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60" zoomScaleNormal="60" workbookViewId="0" topLeftCell="A1">
      <selection activeCell="R27" sqref="R27"/>
    </sheetView>
  </sheetViews>
  <sheetFormatPr defaultColWidth="9.140625" defaultRowHeight="12.75"/>
  <cols>
    <col min="1" max="16384" width="9.140625" style="2" customWidth="1"/>
  </cols>
  <sheetData>
    <row r="1" ht="7.5" customHeight="1">
      <c r="A1" s="2" t="s">
        <v>150</v>
      </c>
    </row>
    <row r="13" spans="1:14" ht="37.5">
      <c r="A13" s="361" t="s">
        <v>616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</row>
    <row r="14" spans="1:14" ht="21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33.75">
      <c r="A15" s="362" t="s">
        <v>617</v>
      </c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</row>
    <row r="16" spans="1:14" ht="27.75">
      <c r="A16" s="364" t="s">
        <v>618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</row>
    <row r="17" spans="1:14" ht="27.75">
      <c r="A17" s="309"/>
      <c r="B17" s="309"/>
      <c r="C17" s="365" t="s">
        <v>619</v>
      </c>
      <c r="D17" s="365"/>
      <c r="E17" s="365"/>
      <c r="F17" s="365"/>
      <c r="G17" s="365"/>
      <c r="H17" s="365"/>
      <c r="I17" s="365"/>
      <c r="J17" s="365"/>
      <c r="K17" s="365"/>
      <c r="L17" s="365"/>
      <c r="M17" s="309"/>
      <c r="N17" s="309"/>
    </row>
    <row r="18" spans="1:14" ht="26.25">
      <c r="A18" s="358" t="s">
        <v>620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</row>
    <row r="19" spans="1:14" ht="27.75">
      <c r="A19" s="359" t="s">
        <v>621</v>
      </c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</row>
    <row r="20" spans="1:14" ht="27.75">
      <c r="A20" s="360" t="s">
        <v>622</v>
      </c>
      <c r="B20" s="360"/>
      <c r="C20" s="360"/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</row>
    <row r="21" spans="1:14" ht="33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</row>
    <row r="22" spans="1:14" ht="37.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</row>
    <row r="23" spans="1:14" ht="33.75">
      <c r="A23" s="366" t="s">
        <v>623</v>
      </c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</row>
    <row r="24" spans="1:14" ht="27.75">
      <c r="A24" s="364" t="s">
        <v>624</v>
      </c>
      <c r="B24" s="364"/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</row>
    <row r="25" spans="1:14" ht="26.25">
      <c r="A25" s="358" t="s">
        <v>620</v>
      </c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</row>
    <row r="26" spans="1:14" ht="27.75">
      <c r="A26" s="359" t="s">
        <v>625</v>
      </c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</row>
    <row r="27" spans="1:14" ht="27.75">
      <c r="A27" s="360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</row>
    <row r="28" spans="1:14" ht="37.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4" ht="33.75">
      <c r="A29" s="355" t="s">
        <v>626</v>
      </c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</row>
    <row r="30" spans="1:14" ht="27.75">
      <c r="A30" s="357" t="s">
        <v>629</v>
      </c>
      <c r="B30" s="357"/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</row>
    <row r="31" spans="1:14" ht="26.25">
      <c r="A31" s="358" t="s">
        <v>627</v>
      </c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</row>
    <row r="32" spans="1:14" ht="27.75">
      <c r="A32" s="359" t="s">
        <v>628</v>
      </c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</row>
  </sheetData>
  <mergeCells count="16">
    <mergeCell ref="A23:N23"/>
    <mergeCell ref="A24:N24"/>
    <mergeCell ref="A25:N25"/>
    <mergeCell ref="A26:N26"/>
    <mergeCell ref="A27:N27"/>
    <mergeCell ref="A13:N13"/>
    <mergeCell ref="A15:N15"/>
    <mergeCell ref="A16:N16"/>
    <mergeCell ref="A18:N18"/>
    <mergeCell ref="A19:N19"/>
    <mergeCell ref="A20:N20"/>
    <mergeCell ref="C17:L17"/>
    <mergeCell ref="A29:N29"/>
    <mergeCell ref="A30:N30"/>
    <mergeCell ref="A31:N31"/>
    <mergeCell ref="A32:N32"/>
  </mergeCells>
  <printOptions/>
  <pageMargins left="1.69" right="0.75" top="0.5" bottom="0.24" header="0.4" footer="0.13"/>
  <pageSetup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V169"/>
  <sheetViews>
    <sheetView zoomScale="70" zoomScaleNormal="70" workbookViewId="0" topLeftCell="A1">
      <pane xSplit="4" ySplit="2" topLeftCell="J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5.8515625" style="54" bestFit="1" customWidth="1"/>
    <col min="2" max="2" width="7.28125" style="54" bestFit="1" customWidth="1"/>
    <col min="3" max="3" width="12.140625" style="52" bestFit="1" customWidth="1"/>
    <col min="4" max="4" width="29.57421875" style="2" bestFit="1" customWidth="1"/>
    <col min="5" max="5" width="8.421875" style="52" customWidth="1"/>
    <col min="6" max="6" width="5.7109375" style="52" customWidth="1"/>
    <col min="7" max="7" width="10.7109375" style="288" customWidth="1"/>
    <col min="8" max="8" width="10.7109375" style="76" customWidth="1"/>
    <col min="9" max="9" width="10.7109375" style="67" customWidth="1"/>
    <col min="10" max="10" width="12.140625" style="67" customWidth="1"/>
    <col min="11" max="11" width="10.7109375" style="189" customWidth="1"/>
    <col min="12" max="14" width="10.7109375" style="67" customWidth="1"/>
    <col min="15" max="15" width="9.8515625" style="67" customWidth="1"/>
    <col min="16" max="16" width="11.7109375" style="189" customWidth="1"/>
    <col min="17" max="16384" width="9.140625" style="2" customWidth="1"/>
  </cols>
  <sheetData>
    <row r="1" spans="1:16" s="26" customFormat="1" ht="51">
      <c r="A1" s="293" t="s">
        <v>608</v>
      </c>
      <c r="B1" s="293" t="s">
        <v>11</v>
      </c>
      <c r="C1" s="293" t="s">
        <v>609</v>
      </c>
      <c r="D1" s="26" t="s">
        <v>0</v>
      </c>
      <c r="E1" s="28" t="s">
        <v>2</v>
      </c>
      <c r="F1" s="77" t="s">
        <v>59</v>
      </c>
      <c r="G1" s="285" t="s">
        <v>9</v>
      </c>
      <c r="H1" s="111" t="s">
        <v>11</v>
      </c>
      <c r="I1" s="29" t="s">
        <v>367</v>
      </c>
      <c r="J1" s="29" t="s">
        <v>368</v>
      </c>
      <c r="K1" s="219" t="s">
        <v>372</v>
      </c>
      <c r="L1" s="29" t="s">
        <v>369</v>
      </c>
      <c r="M1" s="29" t="s">
        <v>370</v>
      </c>
      <c r="N1" s="29" t="s">
        <v>371</v>
      </c>
      <c r="O1" s="29" t="s">
        <v>663</v>
      </c>
      <c r="P1" s="219" t="s">
        <v>521</v>
      </c>
    </row>
    <row r="2" spans="1:16" s="36" customFormat="1" ht="12.75" customHeight="1">
      <c r="A2" s="38"/>
      <c r="B2" s="38"/>
      <c r="C2" s="39"/>
      <c r="D2" s="31"/>
      <c r="E2" s="33"/>
      <c r="F2" s="33"/>
      <c r="G2" s="286"/>
      <c r="H2" s="275"/>
      <c r="I2" s="34"/>
      <c r="J2" s="34"/>
      <c r="K2" s="220"/>
      <c r="L2" s="34"/>
      <c r="M2" s="34"/>
      <c r="N2" s="34"/>
      <c r="O2" s="34"/>
      <c r="P2" s="220"/>
    </row>
    <row r="3" spans="1:16" s="36" customFormat="1" ht="6.75" customHeight="1">
      <c r="A3" s="38"/>
      <c r="B3" s="38"/>
      <c r="C3" s="39"/>
      <c r="E3" s="39"/>
      <c r="F3" s="39"/>
      <c r="G3" s="285"/>
      <c r="H3" s="111"/>
      <c r="I3" s="40"/>
      <c r="J3" s="40"/>
      <c r="K3" s="221"/>
      <c r="L3" s="40"/>
      <c r="M3" s="40"/>
      <c r="N3" s="40"/>
      <c r="O3" s="40"/>
      <c r="P3" s="221"/>
    </row>
    <row r="4" spans="1:16" s="36" customFormat="1" ht="15" customHeight="1">
      <c r="A4" s="290" t="s">
        <v>3</v>
      </c>
      <c r="B4" s="68">
        <f>SUM(H5:H12)</f>
        <v>497</v>
      </c>
      <c r="C4" s="52">
        <f>SUM(G5:G12)</f>
        <v>24</v>
      </c>
      <c r="E4" s="39"/>
      <c r="F4" s="39"/>
      <c r="G4" s="285"/>
      <c r="H4" s="111"/>
      <c r="I4" s="40"/>
      <c r="J4" s="40"/>
      <c r="K4" s="221"/>
      <c r="L4" s="40"/>
      <c r="M4" s="40"/>
      <c r="N4" s="40"/>
      <c r="O4" s="40"/>
      <c r="P4" s="221"/>
    </row>
    <row r="5" spans="1:230" ht="15" customHeight="1">
      <c r="A5" s="2"/>
      <c r="B5" s="68"/>
      <c r="D5" s="186" t="s">
        <v>228</v>
      </c>
      <c r="E5" s="198">
        <v>199</v>
      </c>
      <c r="F5" s="156"/>
      <c r="G5" s="287">
        <f aca="true" t="shared" si="0" ref="G5:G12">8-COUNTBLANK(I5:P5)</f>
        <v>6</v>
      </c>
      <c r="H5" s="276">
        <f aca="true" t="shared" si="1" ref="H5:H12">SUM(I5:P5)</f>
        <v>146</v>
      </c>
      <c r="I5" s="187">
        <v>16</v>
      </c>
      <c r="J5" s="67">
        <v>22.5</v>
      </c>
      <c r="K5" s="189">
        <v>30</v>
      </c>
      <c r="L5" s="187"/>
      <c r="M5" s="187"/>
      <c r="N5" s="191">
        <v>20</v>
      </c>
      <c r="O5" s="55">
        <v>40</v>
      </c>
      <c r="P5" s="189">
        <v>17.5</v>
      </c>
      <c r="Q5" s="42"/>
      <c r="R5" s="43"/>
      <c r="S5" s="43"/>
      <c r="T5" s="43"/>
      <c r="U5" s="43"/>
      <c r="V5" s="43"/>
      <c r="W5" s="43"/>
      <c r="X5" s="43"/>
      <c r="Y5" s="43"/>
      <c r="Z5" s="43"/>
      <c r="AA5" s="44"/>
      <c r="AB5" s="43"/>
      <c r="AC5" s="43"/>
      <c r="AD5" s="43"/>
      <c r="AF5" s="45"/>
      <c r="AG5" s="42"/>
      <c r="AH5" s="43"/>
      <c r="AI5" s="43"/>
      <c r="AJ5" s="42"/>
      <c r="AK5" s="43"/>
      <c r="AL5" s="43"/>
      <c r="AM5" s="43"/>
      <c r="AN5" s="43"/>
      <c r="AO5" s="43"/>
      <c r="AP5" s="43"/>
      <c r="AQ5" s="43"/>
      <c r="AR5" s="43"/>
      <c r="AS5" s="43"/>
      <c r="AT5" s="44"/>
      <c r="AU5" s="43"/>
      <c r="AV5" s="43"/>
      <c r="AW5" s="43"/>
      <c r="AY5" s="45"/>
      <c r="AZ5" s="42"/>
      <c r="BA5" s="43"/>
      <c r="BB5" s="43"/>
      <c r="BC5" s="42"/>
      <c r="BD5" s="43"/>
      <c r="BE5" s="43"/>
      <c r="BF5" s="43"/>
      <c r="BG5" s="43"/>
      <c r="BH5" s="43"/>
      <c r="BI5" s="43"/>
      <c r="BJ5" s="43"/>
      <c r="BK5" s="43"/>
      <c r="BL5" s="43"/>
      <c r="BM5" s="44"/>
      <c r="BN5" s="43"/>
      <c r="BO5" s="43"/>
      <c r="BP5" s="43"/>
      <c r="BR5" s="45"/>
      <c r="BS5" s="42"/>
      <c r="BT5" s="43"/>
      <c r="BU5" s="43"/>
      <c r="BV5" s="42"/>
      <c r="BW5" s="43"/>
      <c r="BX5" s="43"/>
      <c r="BY5" s="43"/>
      <c r="BZ5" s="43"/>
      <c r="CA5" s="43"/>
      <c r="CB5" s="43"/>
      <c r="CC5" s="43"/>
      <c r="CD5" s="43"/>
      <c r="CE5" s="43"/>
      <c r="CF5" s="44"/>
      <c r="CG5" s="43"/>
      <c r="CH5" s="43"/>
      <c r="CI5" s="43"/>
      <c r="CK5" s="45"/>
      <c r="CL5" s="42"/>
      <c r="CM5" s="43"/>
      <c r="CN5" s="43"/>
      <c r="CO5" s="42"/>
      <c r="CP5" s="43"/>
      <c r="CQ5" s="43"/>
      <c r="CR5" s="43"/>
      <c r="CS5" s="43"/>
      <c r="CT5" s="43"/>
      <c r="CU5" s="43"/>
      <c r="CV5" s="43"/>
      <c r="CW5" s="43"/>
      <c r="CX5" s="43"/>
      <c r="CY5" s="44"/>
      <c r="CZ5" s="43"/>
      <c r="DA5" s="43"/>
      <c r="DB5" s="43"/>
      <c r="DD5" s="45"/>
      <c r="DE5" s="42"/>
      <c r="DF5" s="43"/>
      <c r="DG5" s="43"/>
      <c r="DH5" s="42"/>
      <c r="DI5" s="43"/>
      <c r="DJ5" s="43"/>
      <c r="DK5" s="43"/>
      <c r="DL5" s="43"/>
      <c r="DM5" s="43"/>
      <c r="DN5" s="43"/>
      <c r="DO5" s="43"/>
      <c r="DP5" s="43"/>
      <c r="DQ5" s="43"/>
      <c r="DR5" s="44"/>
      <c r="DS5" s="43"/>
      <c r="DT5" s="43"/>
      <c r="DU5" s="43"/>
      <c r="DW5" s="45"/>
      <c r="DX5" s="42"/>
      <c r="DY5" s="43"/>
      <c r="DZ5" s="43"/>
      <c r="EA5" s="42"/>
      <c r="EB5" s="43"/>
      <c r="EC5" s="43"/>
      <c r="ED5" s="43"/>
      <c r="EE5" s="43"/>
      <c r="EF5" s="43"/>
      <c r="EG5" s="43"/>
      <c r="EH5" s="43"/>
      <c r="EI5" s="43"/>
      <c r="EJ5" s="43"/>
      <c r="EK5" s="44"/>
      <c r="EL5" s="43"/>
      <c r="EM5" s="43"/>
      <c r="EN5" s="43"/>
      <c r="EP5" s="45"/>
      <c r="EQ5" s="42"/>
      <c r="ER5" s="43"/>
      <c r="ES5" s="43"/>
      <c r="ET5" s="42"/>
      <c r="EU5" s="43"/>
      <c r="EV5" s="43"/>
      <c r="EW5" s="43"/>
      <c r="EX5" s="43"/>
      <c r="EY5" s="43"/>
      <c r="EZ5" s="43"/>
      <c r="FA5" s="43"/>
      <c r="FB5" s="43"/>
      <c r="FC5" s="43"/>
      <c r="FD5" s="44"/>
      <c r="FE5" s="43"/>
      <c r="FF5" s="43"/>
      <c r="FG5" s="43"/>
      <c r="FI5" s="45"/>
      <c r="FJ5" s="42"/>
      <c r="FK5" s="43"/>
      <c r="FL5" s="43"/>
      <c r="FM5" s="42"/>
      <c r="FN5" s="43"/>
      <c r="FO5" s="43"/>
      <c r="FP5" s="43"/>
      <c r="FQ5" s="43"/>
      <c r="FR5" s="43"/>
      <c r="FS5" s="43"/>
      <c r="FT5" s="43"/>
      <c r="FU5" s="43"/>
      <c r="FV5" s="43"/>
      <c r="FW5" s="44"/>
      <c r="FX5" s="43"/>
      <c r="FY5" s="43"/>
      <c r="FZ5" s="43"/>
      <c r="GB5" s="45"/>
      <c r="GC5" s="42"/>
      <c r="GD5" s="43"/>
      <c r="GE5" s="43"/>
      <c r="GF5" s="42"/>
      <c r="GG5" s="43"/>
      <c r="GH5" s="43"/>
      <c r="GI5" s="43"/>
      <c r="GJ5" s="43"/>
      <c r="GK5" s="43"/>
      <c r="GL5" s="43"/>
      <c r="GM5" s="43"/>
      <c r="GN5" s="43"/>
      <c r="GO5" s="43"/>
      <c r="GP5" s="44"/>
      <c r="GQ5" s="43"/>
      <c r="GR5" s="43"/>
      <c r="GS5" s="43"/>
      <c r="GU5" s="45"/>
      <c r="GV5" s="42"/>
      <c r="GW5" s="43"/>
      <c r="GX5" s="43"/>
      <c r="GY5" s="42"/>
      <c r="GZ5" s="43"/>
      <c r="HA5" s="43"/>
      <c r="HB5" s="43"/>
      <c r="HC5" s="43"/>
      <c r="HD5" s="43"/>
      <c r="HE5" s="43"/>
      <c r="HF5" s="43"/>
      <c r="HG5" s="43"/>
      <c r="HH5" s="43"/>
      <c r="HI5" s="44"/>
      <c r="HJ5" s="43"/>
      <c r="HK5" s="43"/>
      <c r="HL5" s="43"/>
      <c r="HN5" s="45"/>
      <c r="HO5" s="42"/>
      <c r="HP5" s="43"/>
      <c r="HQ5" s="43"/>
      <c r="HR5" s="42"/>
      <c r="HS5" s="43"/>
      <c r="HT5" s="43"/>
      <c r="HU5" s="43"/>
      <c r="HV5" s="43"/>
    </row>
    <row r="6" spans="1:230" ht="15" customHeight="1">
      <c r="A6" s="93"/>
      <c r="B6" s="68"/>
      <c r="D6" s="93" t="s">
        <v>276</v>
      </c>
      <c r="E6" s="190">
        <v>186</v>
      </c>
      <c r="F6" s="63"/>
      <c r="G6" s="287">
        <f t="shared" si="0"/>
        <v>6</v>
      </c>
      <c r="H6" s="276">
        <f t="shared" si="1"/>
        <v>127.5</v>
      </c>
      <c r="I6" s="49">
        <v>12</v>
      </c>
      <c r="J6" s="49"/>
      <c r="K6" s="189">
        <v>30</v>
      </c>
      <c r="L6" s="67">
        <v>13</v>
      </c>
      <c r="M6" s="49"/>
      <c r="N6" s="191">
        <v>17.5</v>
      </c>
      <c r="O6" s="55">
        <v>40</v>
      </c>
      <c r="P6" s="187">
        <v>15</v>
      </c>
      <c r="Q6" s="42"/>
      <c r="R6" s="43"/>
      <c r="S6" s="43"/>
      <c r="T6" s="43"/>
      <c r="U6" s="43"/>
      <c r="V6" s="43"/>
      <c r="W6" s="43"/>
      <c r="X6" s="43"/>
      <c r="Y6" s="43"/>
      <c r="Z6" s="43"/>
      <c r="AA6" s="44"/>
      <c r="AB6" s="43"/>
      <c r="AC6" s="43"/>
      <c r="AD6" s="43"/>
      <c r="AF6" s="45"/>
      <c r="AG6" s="42"/>
      <c r="AH6" s="43"/>
      <c r="AI6" s="43"/>
      <c r="AJ6" s="42"/>
      <c r="AK6" s="43"/>
      <c r="AL6" s="43"/>
      <c r="AM6" s="43"/>
      <c r="AN6" s="43"/>
      <c r="AO6" s="43"/>
      <c r="AP6" s="43"/>
      <c r="AQ6" s="43"/>
      <c r="AR6" s="43"/>
      <c r="AS6" s="43"/>
      <c r="AT6" s="44"/>
      <c r="AU6" s="43"/>
      <c r="AV6" s="43"/>
      <c r="AW6" s="43"/>
      <c r="AY6" s="45"/>
      <c r="AZ6" s="42"/>
      <c r="BA6" s="43"/>
      <c r="BB6" s="43"/>
      <c r="BC6" s="42"/>
      <c r="BD6" s="43"/>
      <c r="BE6" s="43"/>
      <c r="BF6" s="43"/>
      <c r="BG6" s="43"/>
      <c r="BH6" s="43"/>
      <c r="BI6" s="43"/>
      <c r="BJ6" s="43"/>
      <c r="BK6" s="43"/>
      <c r="BL6" s="43"/>
      <c r="BM6" s="44"/>
      <c r="BN6" s="43"/>
      <c r="BO6" s="43"/>
      <c r="BP6" s="43"/>
      <c r="BR6" s="45"/>
      <c r="BS6" s="42"/>
      <c r="BT6" s="43"/>
      <c r="BU6" s="43"/>
      <c r="BV6" s="42"/>
      <c r="BW6" s="43"/>
      <c r="BX6" s="43"/>
      <c r="BY6" s="43"/>
      <c r="BZ6" s="43"/>
      <c r="CA6" s="43"/>
      <c r="CB6" s="43"/>
      <c r="CC6" s="43"/>
      <c r="CD6" s="43"/>
      <c r="CE6" s="43"/>
      <c r="CF6" s="44"/>
      <c r="CG6" s="43"/>
      <c r="CH6" s="43"/>
      <c r="CI6" s="43"/>
      <c r="CK6" s="45"/>
      <c r="CL6" s="42"/>
      <c r="CM6" s="43"/>
      <c r="CN6" s="43"/>
      <c r="CO6" s="42"/>
      <c r="CP6" s="43"/>
      <c r="CQ6" s="43"/>
      <c r="CR6" s="43"/>
      <c r="CS6" s="43"/>
      <c r="CT6" s="43"/>
      <c r="CU6" s="43"/>
      <c r="CV6" s="43"/>
      <c r="CW6" s="43"/>
      <c r="CX6" s="43"/>
      <c r="CY6" s="44"/>
      <c r="CZ6" s="43"/>
      <c r="DA6" s="43"/>
      <c r="DB6" s="43"/>
      <c r="DD6" s="45"/>
      <c r="DE6" s="42"/>
      <c r="DF6" s="43"/>
      <c r="DG6" s="43"/>
      <c r="DH6" s="42"/>
      <c r="DI6" s="43"/>
      <c r="DJ6" s="43"/>
      <c r="DK6" s="43"/>
      <c r="DL6" s="43"/>
      <c r="DM6" s="43"/>
      <c r="DN6" s="43"/>
      <c r="DO6" s="43"/>
      <c r="DP6" s="43"/>
      <c r="DQ6" s="43"/>
      <c r="DR6" s="44"/>
      <c r="DS6" s="43"/>
      <c r="DT6" s="43"/>
      <c r="DU6" s="43"/>
      <c r="DW6" s="45"/>
      <c r="DX6" s="42"/>
      <c r="DY6" s="43"/>
      <c r="DZ6" s="43"/>
      <c r="EA6" s="42"/>
      <c r="EB6" s="43"/>
      <c r="EC6" s="43"/>
      <c r="ED6" s="43"/>
      <c r="EE6" s="43"/>
      <c r="EF6" s="43"/>
      <c r="EG6" s="43"/>
      <c r="EH6" s="43"/>
      <c r="EI6" s="43"/>
      <c r="EJ6" s="43"/>
      <c r="EK6" s="44"/>
      <c r="EL6" s="43"/>
      <c r="EM6" s="43"/>
      <c r="EN6" s="43"/>
      <c r="EP6" s="45"/>
      <c r="EQ6" s="42"/>
      <c r="ER6" s="43"/>
      <c r="ES6" s="43"/>
      <c r="ET6" s="42"/>
      <c r="EU6" s="43"/>
      <c r="EV6" s="43"/>
      <c r="EW6" s="43"/>
      <c r="EX6" s="43"/>
      <c r="EY6" s="43"/>
      <c r="EZ6" s="43"/>
      <c r="FA6" s="43"/>
      <c r="FB6" s="43"/>
      <c r="FC6" s="43"/>
      <c r="FD6" s="44"/>
      <c r="FE6" s="43"/>
      <c r="FF6" s="43"/>
      <c r="FG6" s="43"/>
      <c r="FI6" s="45"/>
      <c r="FJ6" s="42"/>
      <c r="FK6" s="43"/>
      <c r="FL6" s="43"/>
      <c r="FM6" s="42"/>
      <c r="FN6" s="43"/>
      <c r="FO6" s="43"/>
      <c r="FP6" s="43"/>
      <c r="FQ6" s="43"/>
      <c r="FR6" s="43"/>
      <c r="FS6" s="43"/>
      <c r="FT6" s="43"/>
      <c r="FU6" s="43"/>
      <c r="FV6" s="43"/>
      <c r="FW6" s="44"/>
      <c r="FX6" s="43"/>
      <c r="FY6" s="43"/>
      <c r="FZ6" s="43"/>
      <c r="GB6" s="45"/>
      <c r="GC6" s="42"/>
      <c r="GD6" s="43"/>
      <c r="GE6" s="43"/>
      <c r="GF6" s="42"/>
      <c r="GG6" s="43"/>
      <c r="GH6" s="43"/>
      <c r="GI6" s="43"/>
      <c r="GJ6" s="43"/>
      <c r="GK6" s="43"/>
      <c r="GL6" s="43"/>
      <c r="GM6" s="43"/>
      <c r="GN6" s="43"/>
      <c r="GO6" s="43"/>
      <c r="GP6" s="44"/>
      <c r="GQ6" s="43"/>
      <c r="GR6" s="43"/>
      <c r="GS6" s="43"/>
      <c r="GU6" s="45"/>
      <c r="GV6" s="42"/>
      <c r="GW6" s="43"/>
      <c r="GX6" s="43"/>
      <c r="GY6" s="42"/>
      <c r="GZ6" s="43"/>
      <c r="HA6" s="43"/>
      <c r="HB6" s="43"/>
      <c r="HC6" s="43"/>
      <c r="HD6" s="43"/>
      <c r="HE6" s="43"/>
      <c r="HF6" s="43"/>
      <c r="HG6" s="43"/>
      <c r="HH6" s="43"/>
      <c r="HI6" s="44"/>
      <c r="HJ6" s="43"/>
      <c r="HK6" s="43"/>
      <c r="HL6" s="43"/>
      <c r="HN6" s="45"/>
      <c r="HO6" s="42"/>
      <c r="HP6" s="43"/>
      <c r="HQ6" s="43"/>
      <c r="HR6" s="42"/>
      <c r="HS6" s="43"/>
      <c r="HT6" s="43"/>
      <c r="HU6" s="43"/>
      <c r="HV6" s="43"/>
    </row>
    <row r="7" spans="1:17" ht="15" customHeight="1">
      <c r="A7" s="93"/>
      <c r="B7" s="68"/>
      <c r="D7" s="93" t="s">
        <v>336</v>
      </c>
      <c r="E7" s="190">
        <v>98</v>
      </c>
      <c r="F7" s="48"/>
      <c r="G7" s="287">
        <f t="shared" si="0"/>
        <v>3</v>
      </c>
      <c r="H7" s="276">
        <f t="shared" si="1"/>
        <v>56</v>
      </c>
      <c r="I7" s="191">
        <v>16</v>
      </c>
      <c r="J7" s="49"/>
      <c r="K7" s="187"/>
      <c r="L7" s="49"/>
      <c r="M7" s="49"/>
      <c r="N7" s="191">
        <v>20</v>
      </c>
      <c r="O7" s="55">
        <v>20</v>
      </c>
      <c r="P7" s="187"/>
      <c r="Q7" s="42"/>
    </row>
    <row r="8" spans="1:17" ht="15" customHeight="1">
      <c r="A8" s="186"/>
      <c r="B8" s="68"/>
      <c r="D8" s="47" t="s">
        <v>503</v>
      </c>
      <c r="E8" s="198">
        <v>78</v>
      </c>
      <c r="F8" s="43"/>
      <c r="G8" s="287">
        <f t="shared" si="0"/>
        <v>2</v>
      </c>
      <c r="H8" s="276">
        <f t="shared" si="1"/>
        <v>55</v>
      </c>
      <c r="I8" s="50"/>
      <c r="J8" s="50"/>
      <c r="K8" s="189">
        <v>30</v>
      </c>
      <c r="L8" s="50"/>
      <c r="M8" s="50"/>
      <c r="N8" s="191"/>
      <c r="O8" s="55">
        <v>25</v>
      </c>
      <c r="P8" s="187"/>
      <c r="Q8" s="42"/>
    </row>
    <row r="9" spans="1:17" ht="15" customHeight="1">
      <c r="A9" s="93"/>
      <c r="B9" s="68"/>
      <c r="D9" s="93" t="s">
        <v>237</v>
      </c>
      <c r="E9" s="190">
        <v>117</v>
      </c>
      <c r="F9" s="63"/>
      <c r="G9" s="287">
        <f t="shared" si="0"/>
        <v>3</v>
      </c>
      <c r="H9" s="276">
        <f t="shared" si="1"/>
        <v>36.5</v>
      </c>
      <c r="I9" s="191">
        <v>14</v>
      </c>
      <c r="J9" s="190">
        <v>22.5</v>
      </c>
      <c r="K9" s="187"/>
      <c r="L9" s="49"/>
      <c r="M9" s="49"/>
      <c r="N9" s="191">
        <v>0</v>
      </c>
      <c r="O9" s="49"/>
      <c r="P9" s="187"/>
      <c r="Q9" s="42"/>
    </row>
    <row r="10" spans="1:17" ht="15" customHeight="1">
      <c r="A10" s="93"/>
      <c r="B10" s="68"/>
      <c r="D10" s="93" t="s">
        <v>333</v>
      </c>
      <c r="E10" s="190">
        <v>95</v>
      </c>
      <c r="F10" s="43"/>
      <c r="G10" s="287">
        <f t="shared" si="0"/>
        <v>2</v>
      </c>
      <c r="H10" s="276">
        <f t="shared" si="1"/>
        <v>35</v>
      </c>
      <c r="I10" s="50"/>
      <c r="J10" s="50"/>
      <c r="K10" s="187"/>
      <c r="L10" s="50"/>
      <c r="M10" s="50"/>
      <c r="N10" s="191">
        <v>5</v>
      </c>
      <c r="O10" s="55">
        <v>30</v>
      </c>
      <c r="P10" s="187"/>
      <c r="Q10" s="42"/>
    </row>
    <row r="11" spans="1:17" ht="15" customHeight="1">
      <c r="A11" s="2"/>
      <c r="B11" s="68"/>
      <c r="D11" s="2" t="s">
        <v>227</v>
      </c>
      <c r="E11" s="52">
        <v>155</v>
      </c>
      <c r="F11" s="43"/>
      <c r="G11" s="287">
        <f t="shared" si="0"/>
        <v>1</v>
      </c>
      <c r="H11" s="276">
        <f t="shared" si="1"/>
        <v>25</v>
      </c>
      <c r="I11" s="50"/>
      <c r="J11" s="67">
        <v>25</v>
      </c>
      <c r="K11" s="187"/>
      <c r="L11" s="50"/>
      <c r="M11" s="50"/>
      <c r="N11" s="50"/>
      <c r="O11" s="49"/>
      <c r="P11" s="187"/>
      <c r="Q11" s="42"/>
    </row>
    <row r="12" spans="1:17" ht="15" customHeight="1">
      <c r="A12" s="2"/>
      <c r="B12" s="68"/>
      <c r="D12" s="2" t="s">
        <v>522</v>
      </c>
      <c r="E12" s="52">
        <v>94</v>
      </c>
      <c r="F12" s="63"/>
      <c r="G12" s="287">
        <f t="shared" si="0"/>
        <v>1</v>
      </c>
      <c r="H12" s="276">
        <f t="shared" si="1"/>
        <v>16</v>
      </c>
      <c r="I12" s="67">
        <v>16</v>
      </c>
      <c r="J12" s="55"/>
      <c r="L12" s="49"/>
      <c r="M12" s="49"/>
      <c r="N12" s="49"/>
      <c r="O12" s="49"/>
      <c r="P12" s="187"/>
      <c r="Q12" s="42"/>
    </row>
    <row r="13" spans="1:17" ht="15" customHeight="1">
      <c r="A13" s="2"/>
      <c r="B13" s="68"/>
      <c r="F13" s="63"/>
      <c r="G13" s="292"/>
      <c r="H13" s="225"/>
      <c r="J13" s="55"/>
      <c r="L13" s="49"/>
      <c r="M13" s="49"/>
      <c r="N13" s="49"/>
      <c r="O13" s="49"/>
      <c r="P13" s="187"/>
      <c r="Q13" s="42"/>
    </row>
    <row r="14" spans="1:17" s="45" customFormat="1" ht="15" customHeight="1">
      <c r="A14" s="15" t="s">
        <v>119</v>
      </c>
      <c r="B14" s="68">
        <f>SUM(H15:H18)</f>
        <v>201.5</v>
      </c>
      <c r="C14" s="52">
        <f>SUM(G15:G18)</f>
        <v>10</v>
      </c>
      <c r="E14" s="43"/>
      <c r="F14" s="63"/>
      <c r="G14" s="292"/>
      <c r="H14" s="225"/>
      <c r="I14" s="269"/>
      <c r="J14" s="193"/>
      <c r="K14" s="223"/>
      <c r="L14" s="277"/>
      <c r="M14" s="277"/>
      <c r="N14" s="277"/>
      <c r="O14" s="277"/>
      <c r="P14" s="279"/>
      <c r="Q14" s="42"/>
    </row>
    <row r="15" spans="2:17" ht="15" customHeight="1">
      <c r="B15" s="68"/>
      <c r="D15" s="2" t="s">
        <v>520</v>
      </c>
      <c r="E15" s="52">
        <v>106</v>
      </c>
      <c r="F15" s="63"/>
      <c r="G15" s="287">
        <f aca="true" t="shared" si="2" ref="G15:G74">8-COUNTBLANK(I15:P15)</f>
        <v>5</v>
      </c>
      <c r="H15" s="276">
        <f aca="true" t="shared" si="3" ref="H15:H74">SUM(I15:P15)</f>
        <v>109</v>
      </c>
      <c r="I15" s="67">
        <v>24</v>
      </c>
      <c r="J15" s="190">
        <v>17.5</v>
      </c>
      <c r="K15" s="189">
        <v>30</v>
      </c>
      <c r="L15" s="49"/>
      <c r="M15" s="49"/>
      <c r="N15" s="191">
        <v>17.5</v>
      </c>
      <c r="O15" s="55">
        <v>20</v>
      </c>
      <c r="P15" s="187"/>
      <c r="Q15" s="42"/>
    </row>
    <row r="16" spans="1:17" s="69" customFormat="1" ht="15" customHeight="1">
      <c r="A16" s="93"/>
      <c r="B16" s="68"/>
      <c r="C16" s="52"/>
      <c r="D16" s="93" t="s">
        <v>250</v>
      </c>
      <c r="E16" s="190">
        <v>96</v>
      </c>
      <c r="F16" s="200"/>
      <c r="G16" s="287">
        <f t="shared" si="2"/>
        <v>3</v>
      </c>
      <c r="H16" s="276">
        <f t="shared" si="3"/>
        <v>42.5</v>
      </c>
      <c r="I16" s="195"/>
      <c r="J16" s="190">
        <v>10</v>
      </c>
      <c r="K16" s="187"/>
      <c r="L16" s="194"/>
      <c r="M16" s="194"/>
      <c r="N16" s="191">
        <v>17.5</v>
      </c>
      <c r="O16" s="55">
        <v>15</v>
      </c>
      <c r="P16" s="187"/>
      <c r="Q16" s="202"/>
    </row>
    <row r="17" spans="1:17" ht="15" customHeight="1">
      <c r="A17" s="93"/>
      <c r="B17" s="68"/>
      <c r="D17" s="47" t="s">
        <v>466</v>
      </c>
      <c r="E17" s="198">
        <v>115</v>
      </c>
      <c r="F17" s="43"/>
      <c r="G17" s="287">
        <f t="shared" si="2"/>
        <v>1</v>
      </c>
      <c r="H17" s="276">
        <f t="shared" si="3"/>
        <v>35</v>
      </c>
      <c r="I17" s="50"/>
      <c r="J17" s="50"/>
      <c r="K17" s="189">
        <v>35</v>
      </c>
      <c r="L17" s="50"/>
      <c r="M17" s="50"/>
      <c r="N17" s="191"/>
      <c r="O17" s="49"/>
      <c r="P17" s="187"/>
      <c r="Q17" s="42"/>
    </row>
    <row r="18" spans="1:17" ht="15" customHeight="1">
      <c r="A18" s="47"/>
      <c r="B18" s="68"/>
      <c r="D18" s="47" t="s">
        <v>118</v>
      </c>
      <c r="E18" s="48">
        <v>126</v>
      </c>
      <c r="F18" s="43"/>
      <c r="G18" s="287">
        <f t="shared" si="2"/>
        <v>1</v>
      </c>
      <c r="H18" s="276">
        <f t="shared" si="3"/>
        <v>15</v>
      </c>
      <c r="I18" s="50"/>
      <c r="J18" s="50"/>
      <c r="K18" s="187"/>
      <c r="L18" s="50"/>
      <c r="M18" s="50"/>
      <c r="N18" s="191"/>
      <c r="O18" s="55">
        <v>15</v>
      </c>
      <c r="P18" s="187"/>
      <c r="Q18" s="42"/>
    </row>
    <row r="19" spans="1:17" ht="15" customHeight="1">
      <c r="A19" s="47"/>
      <c r="B19" s="68"/>
      <c r="D19" s="47"/>
      <c r="E19" s="48"/>
      <c r="F19" s="43"/>
      <c r="G19" s="292"/>
      <c r="H19" s="225"/>
      <c r="I19" s="50"/>
      <c r="J19" s="50"/>
      <c r="K19" s="187"/>
      <c r="L19" s="50"/>
      <c r="M19" s="50"/>
      <c r="N19" s="191"/>
      <c r="O19" s="55"/>
      <c r="P19" s="187"/>
      <c r="Q19" s="42"/>
    </row>
    <row r="20" spans="1:17" s="45" customFormat="1" ht="15" customHeight="1">
      <c r="A20" s="290" t="s">
        <v>29</v>
      </c>
      <c r="B20" s="68">
        <f>SUM(H21:H26)</f>
        <v>148</v>
      </c>
      <c r="C20" s="52">
        <f>SUM(G21:G26)</f>
        <v>11</v>
      </c>
      <c r="D20" s="26"/>
      <c r="E20" s="63"/>
      <c r="F20" s="43"/>
      <c r="G20" s="292"/>
      <c r="H20" s="225"/>
      <c r="I20" s="278"/>
      <c r="J20" s="278"/>
      <c r="K20" s="279"/>
      <c r="L20" s="278"/>
      <c r="M20" s="278"/>
      <c r="N20" s="280"/>
      <c r="O20" s="193"/>
      <c r="P20" s="279"/>
      <c r="Q20" s="42"/>
    </row>
    <row r="21" spans="1:17" ht="15" customHeight="1">
      <c r="A21" s="2"/>
      <c r="B21" s="68"/>
      <c r="D21" s="186" t="s">
        <v>437</v>
      </c>
      <c r="E21" s="198">
        <v>137</v>
      </c>
      <c r="F21" s="43"/>
      <c r="G21" s="287">
        <f t="shared" si="2"/>
        <v>2</v>
      </c>
      <c r="H21" s="276">
        <f t="shared" si="3"/>
        <v>40</v>
      </c>
      <c r="I21" s="50"/>
      <c r="J21" s="50"/>
      <c r="K21" s="189">
        <v>15</v>
      </c>
      <c r="L21" s="50"/>
      <c r="M21" s="50"/>
      <c r="N21" s="191"/>
      <c r="O21" s="55">
        <v>25</v>
      </c>
      <c r="P21" s="187"/>
      <c r="Q21" s="42"/>
    </row>
    <row r="22" spans="1:17" s="69" customFormat="1" ht="15" customHeight="1">
      <c r="A22" s="2"/>
      <c r="B22" s="68"/>
      <c r="C22" s="52"/>
      <c r="D22" s="2" t="s">
        <v>259</v>
      </c>
      <c r="E22" s="52">
        <v>91</v>
      </c>
      <c r="F22" s="200"/>
      <c r="G22" s="287">
        <f t="shared" si="2"/>
        <v>2</v>
      </c>
      <c r="H22" s="276">
        <f t="shared" si="3"/>
        <v>40</v>
      </c>
      <c r="I22" s="195"/>
      <c r="J22" s="52">
        <v>20</v>
      </c>
      <c r="K22" s="189">
        <v>20</v>
      </c>
      <c r="L22" s="194"/>
      <c r="M22" s="194"/>
      <c r="N22" s="194"/>
      <c r="O22" s="194"/>
      <c r="P22" s="187"/>
      <c r="Q22" s="202"/>
    </row>
    <row r="23" spans="1:17" ht="15" customHeight="1">
      <c r="A23" s="181"/>
      <c r="B23" s="68"/>
      <c r="D23" s="181" t="s">
        <v>358</v>
      </c>
      <c r="E23" s="182">
        <v>143</v>
      </c>
      <c r="F23" s="43"/>
      <c r="G23" s="287">
        <f t="shared" si="2"/>
        <v>3</v>
      </c>
      <c r="H23" s="276">
        <f t="shared" si="3"/>
        <v>33.5</v>
      </c>
      <c r="I23" s="49"/>
      <c r="J23" s="49"/>
      <c r="K23" s="187"/>
      <c r="L23" s="67">
        <v>10</v>
      </c>
      <c r="M23" s="55">
        <v>6</v>
      </c>
      <c r="N23" s="49"/>
      <c r="O23" s="49"/>
      <c r="P23" s="187">
        <v>17.5</v>
      </c>
      <c r="Q23" s="42"/>
    </row>
    <row r="24" spans="1:17" ht="15" customHeight="1">
      <c r="A24" s="181"/>
      <c r="B24" s="68"/>
      <c r="D24" s="181" t="s">
        <v>360</v>
      </c>
      <c r="E24" s="182">
        <v>144</v>
      </c>
      <c r="F24" s="43"/>
      <c r="G24" s="287">
        <f t="shared" si="2"/>
        <v>2</v>
      </c>
      <c r="H24" s="276">
        <f t="shared" si="3"/>
        <v>14</v>
      </c>
      <c r="I24" s="50"/>
      <c r="J24" s="50"/>
      <c r="K24" s="187"/>
      <c r="L24" s="67">
        <v>8</v>
      </c>
      <c r="M24" s="55">
        <v>6</v>
      </c>
      <c r="N24" s="50"/>
      <c r="O24" s="49"/>
      <c r="P24" s="187"/>
      <c r="Q24" s="42"/>
    </row>
    <row r="25" spans="1:17" ht="15" customHeight="1">
      <c r="A25" s="181"/>
      <c r="B25" s="68"/>
      <c r="D25" s="181" t="s">
        <v>347</v>
      </c>
      <c r="E25" s="182">
        <v>162</v>
      </c>
      <c r="G25" s="287">
        <f t="shared" si="2"/>
        <v>1</v>
      </c>
      <c r="H25" s="276">
        <f t="shared" si="3"/>
        <v>14</v>
      </c>
      <c r="I25" s="50"/>
      <c r="J25" s="50"/>
      <c r="K25" s="187"/>
      <c r="L25" s="67">
        <v>14</v>
      </c>
      <c r="M25" s="50"/>
      <c r="N25" s="50"/>
      <c r="O25" s="49"/>
      <c r="P25" s="187"/>
      <c r="Q25" s="42"/>
    </row>
    <row r="26" spans="1:17" ht="15" customHeight="1">
      <c r="A26" s="47"/>
      <c r="B26" s="68"/>
      <c r="D26" s="47" t="s">
        <v>307</v>
      </c>
      <c r="E26" s="48">
        <v>133</v>
      </c>
      <c r="F26" s="43"/>
      <c r="G26" s="287">
        <f t="shared" si="2"/>
        <v>1</v>
      </c>
      <c r="H26" s="276">
        <f t="shared" si="3"/>
        <v>6.5</v>
      </c>
      <c r="I26" s="50"/>
      <c r="J26" s="50"/>
      <c r="L26" s="50"/>
      <c r="M26" s="55">
        <v>6.5</v>
      </c>
      <c r="N26" s="50"/>
      <c r="O26" s="49"/>
      <c r="P26" s="187"/>
      <c r="Q26" s="42"/>
    </row>
    <row r="27" spans="1:17" ht="15" customHeight="1">
      <c r="A27" s="47"/>
      <c r="B27" s="68"/>
      <c r="D27" s="47"/>
      <c r="E27" s="48"/>
      <c r="F27" s="43"/>
      <c r="G27" s="292"/>
      <c r="H27" s="225"/>
      <c r="I27" s="50"/>
      <c r="J27" s="50"/>
      <c r="L27" s="50"/>
      <c r="M27" s="55"/>
      <c r="N27" s="50"/>
      <c r="O27" s="49"/>
      <c r="P27" s="187"/>
      <c r="Q27" s="42"/>
    </row>
    <row r="28" spans="1:17" s="45" customFormat="1" ht="15" customHeight="1">
      <c r="A28" s="290" t="s">
        <v>4</v>
      </c>
      <c r="B28" s="68">
        <f>SUM(H29:H48)</f>
        <v>817.5</v>
      </c>
      <c r="C28" s="52">
        <f>SUM(G29:G48)</f>
        <v>42</v>
      </c>
      <c r="D28" s="26"/>
      <c r="E28" s="63"/>
      <c r="F28" s="43"/>
      <c r="G28" s="292"/>
      <c r="H28" s="225"/>
      <c r="I28" s="278"/>
      <c r="J28" s="278"/>
      <c r="K28" s="223"/>
      <c r="L28" s="278"/>
      <c r="M28" s="193"/>
      <c r="N28" s="278"/>
      <c r="O28" s="277"/>
      <c r="P28" s="279"/>
      <c r="Q28" s="42"/>
    </row>
    <row r="29" spans="1:17" ht="15" customHeight="1">
      <c r="A29" s="2"/>
      <c r="B29" s="68"/>
      <c r="D29" s="93" t="s">
        <v>249</v>
      </c>
      <c r="E29" s="190">
        <v>109</v>
      </c>
      <c r="F29" s="63"/>
      <c r="G29" s="287">
        <f t="shared" si="2"/>
        <v>6</v>
      </c>
      <c r="H29" s="276">
        <f t="shared" si="3"/>
        <v>104.5</v>
      </c>
      <c r="I29" s="191">
        <v>12</v>
      </c>
      <c r="J29" s="190">
        <v>12.5</v>
      </c>
      <c r="K29" s="189">
        <v>35</v>
      </c>
      <c r="L29" s="49"/>
      <c r="M29" s="49"/>
      <c r="N29" s="191">
        <v>15</v>
      </c>
      <c r="O29" s="55">
        <v>30</v>
      </c>
      <c r="P29" s="187">
        <v>0</v>
      </c>
      <c r="Q29" s="42"/>
    </row>
    <row r="30" spans="1:17" ht="15" customHeight="1">
      <c r="A30" s="181"/>
      <c r="B30" s="68"/>
      <c r="D30" s="181" t="s">
        <v>356</v>
      </c>
      <c r="E30" s="182">
        <v>114</v>
      </c>
      <c r="F30" s="63"/>
      <c r="G30" s="287">
        <f t="shared" si="2"/>
        <v>5</v>
      </c>
      <c r="H30" s="276">
        <f t="shared" si="3"/>
        <v>90</v>
      </c>
      <c r="I30" s="49"/>
      <c r="J30" s="190">
        <v>10</v>
      </c>
      <c r="K30" s="189">
        <v>30</v>
      </c>
      <c r="L30" s="67">
        <v>10</v>
      </c>
      <c r="M30" s="49"/>
      <c r="N30" s="191">
        <v>20</v>
      </c>
      <c r="O30" s="55">
        <v>20</v>
      </c>
      <c r="P30" s="187"/>
      <c r="Q30" s="42"/>
    </row>
    <row r="31" spans="1:17" ht="15" customHeight="1">
      <c r="A31" s="181"/>
      <c r="B31" s="68"/>
      <c r="D31" s="181" t="s">
        <v>354</v>
      </c>
      <c r="E31" s="182">
        <v>179</v>
      </c>
      <c r="F31" s="43"/>
      <c r="G31" s="287">
        <f t="shared" si="2"/>
        <v>3</v>
      </c>
      <c r="H31" s="276">
        <f t="shared" si="3"/>
        <v>72</v>
      </c>
      <c r="I31" s="50"/>
      <c r="J31" s="50"/>
      <c r="K31" s="189">
        <v>30</v>
      </c>
      <c r="L31" s="67">
        <v>12</v>
      </c>
      <c r="M31" s="50"/>
      <c r="N31" s="50"/>
      <c r="O31" s="55">
        <v>30</v>
      </c>
      <c r="P31" s="187"/>
      <c r="Q31" s="42"/>
    </row>
    <row r="32" spans="1:17" ht="15" customHeight="1">
      <c r="A32" s="2"/>
      <c r="B32" s="68"/>
      <c r="D32" s="2" t="s">
        <v>337</v>
      </c>
      <c r="E32" s="52">
        <v>94</v>
      </c>
      <c r="F32" s="43"/>
      <c r="G32" s="287">
        <f t="shared" si="2"/>
        <v>3</v>
      </c>
      <c r="H32" s="276">
        <f t="shared" si="3"/>
        <v>65</v>
      </c>
      <c r="I32" s="50"/>
      <c r="J32" s="50"/>
      <c r="K32" s="189">
        <v>15</v>
      </c>
      <c r="L32" s="50"/>
      <c r="M32" s="50"/>
      <c r="N32" s="67">
        <v>20</v>
      </c>
      <c r="O32" s="55">
        <v>30</v>
      </c>
      <c r="P32" s="187"/>
      <c r="Q32" s="42"/>
    </row>
    <row r="33" spans="1:17" ht="15" customHeight="1">
      <c r="A33" s="47"/>
      <c r="B33" s="68"/>
      <c r="D33" s="2" t="s">
        <v>264</v>
      </c>
      <c r="E33" s="52">
        <v>75</v>
      </c>
      <c r="F33" s="43"/>
      <c r="G33" s="287">
        <f t="shared" si="2"/>
        <v>3</v>
      </c>
      <c r="H33" s="276">
        <f t="shared" si="3"/>
        <v>65</v>
      </c>
      <c r="I33" s="50"/>
      <c r="J33" s="52">
        <v>10</v>
      </c>
      <c r="K33" s="189">
        <v>30</v>
      </c>
      <c r="L33" s="49"/>
      <c r="M33" s="49"/>
      <c r="N33" s="50"/>
      <c r="O33" s="55">
        <v>25</v>
      </c>
      <c r="P33" s="187"/>
      <c r="Q33" s="42"/>
    </row>
    <row r="34" spans="1:17" ht="15" customHeight="1">
      <c r="A34" s="93"/>
      <c r="B34" s="68"/>
      <c r="D34" s="93" t="s">
        <v>326</v>
      </c>
      <c r="E34" s="190">
        <v>170</v>
      </c>
      <c r="F34" s="43"/>
      <c r="G34" s="287">
        <f t="shared" si="2"/>
        <v>3</v>
      </c>
      <c r="H34" s="276">
        <f t="shared" si="3"/>
        <v>60</v>
      </c>
      <c r="I34" s="50"/>
      <c r="J34" s="50"/>
      <c r="K34" s="189">
        <v>20</v>
      </c>
      <c r="L34" s="50"/>
      <c r="M34" s="50"/>
      <c r="N34" s="191">
        <v>20</v>
      </c>
      <c r="O34" s="55">
        <v>20</v>
      </c>
      <c r="P34" s="187"/>
      <c r="Q34" s="42"/>
    </row>
    <row r="35" spans="1:17" ht="15" customHeight="1">
      <c r="A35" s="93"/>
      <c r="B35" s="68"/>
      <c r="D35" s="93" t="s">
        <v>325</v>
      </c>
      <c r="E35" s="190">
        <v>160</v>
      </c>
      <c r="F35" s="43"/>
      <c r="G35" s="287">
        <f t="shared" si="2"/>
        <v>2</v>
      </c>
      <c r="H35" s="276">
        <f t="shared" si="3"/>
        <v>57.5</v>
      </c>
      <c r="I35" s="49"/>
      <c r="J35" s="49"/>
      <c r="K35" s="189">
        <v>30</v>
      </c>
      <c r="L35" s="49"/>
      <c r="M35" s="49"/>
      <c r="N35" s="191">
        <v>27.5</v>
      </c>
      <c r="O35" s="49"/>
      <c r="P35" s="187"/>
      <c r="Q35" s="42"/>
    </row>
    <row r="36" spans="1:17" ht="15" customHeight="1">
      <c r="A36" s="93"/>
      <c r="B36" s="68"/>
      <c r="D36" s="93" t="s">
        <v>331</v>
      </c>
      <c r="E36" s="190">
        <v>120</v>
      </c>
      <c r="F36" s="43"/>
      <c r="G36" s="287">
        <f t="shared" si="2"/>
        <v>2</v>
      </c>
      <c r="H36" s="276">
        <f t="shared" si="3"/>
        <v>50</v>
      </c>
      <c r="I36" s="50"/>
      <c r="J36" s="50"/>
      <c r="K36" s="187"/>
      <c r="L36" s="50"/>
      <c r="M36" s="50"/>
      <c r="N36" s="191">
        <v>15</v>
      </c>
      <c r="O36" s="55">
        <v>35</v>
      </c>
      <c r="P36" s="187"/>
      <c r="Q36" s="42"/>
    </row>
    <row r="37" spans="1:17" ht="15" customHeight="1">
      <c r="A37" s="2"/>
      <c r="B37" s="68"/>
      <c r="D37" s="2" t="s">
        <v>338</v>
      </c>
      <c r="E37" s="52">
        <v>71</v>
      </c>
      <c r="F37" s="43"/>
      <c r="G37" s="287">
        <f t="shared" si="2"/>
        <v>3</v>
      </c>
      <c r="H37" s="276">
        <f t="shared" si="3"/>
        <v>47.5</v>
      </c>
      <c r="I37" s="50"/>
      <c r="J37" s="50"/>
      <c r="K37" s="189">
        <v>20</v>
      </c>
      <c r="L37" s="50"/>
      <c r="M37" s="50"/>
      <c r="N37" s="67">
        <v>17.5</v>
      </c>
      <c r="O37" s="55">
        <v>10</v>
      </c>
      <c r="P37" s="187"/>
      <c r="Q37" s="42"/>
    </row>
    <row r="38" spans="1:17" ht="15" customHeight="1">
      <c r="A38" s="93"/>
      <c r="B38" s="68"/>
      <c r="D38" s="93" t="s">
        <v>332</v>
      </c>
      <c r="E38" s="190">
        <v>133</v>
      </c>
      <c r="F38" s="43"/>
      <c r="G38" s="287">
        <f t="shared" si="2"/>
        <v>2</v>
      </c>
      <c r="H38" s="276">
        <f t="shared" si="3"/>
        <v>45</v>
      </c>
      <c r="I38" s="50"/>
      <c r="J38" s="50"/>
      <c r="K38" s="189">
        <v>30</v>
      </c>
      <c r="L38" s="50"/>
      <c r="M38" s="50"/>
      <c r="N38" s="191">
        <v>15</v>
      </c>
      <c r="O38" s="49"/>
      <c r="P38" s="187"/>
      <c r="Q38" s="42"/>
    </row>
    <row r="39" spans="1:17" ht="15" customHeight="1">
      <c r="A39" s="186"/>
      <c r="B39" s="68"/>
      <c r="D39" s="186" t="s">
        <v>408</v>
      </c>
      <c r="E39" s="198">
        <v>199</v>
      </c>
      <c r="F39" s="43"/>
      <c r="G39" s="287">
        <f t="shared" si="2"/>
        <v>1</v>
      </c>
      <c r="H39" s="276">
        <f t="shared" si="3"/>
        <v>40</v>
      </c>
      <c r="I39" s="50"/>
      <c r="J39" s="50"/>
      <c r="K39" s="189">
        <v>40</v>
      </c>
      <c r="L39" s="50"/>
      <c r="M39" s="50"/>
      <c r="N39" s="191"/>
      <c r="O39" s="49"/>
      <c r="P39" s="187"/>
      <c r="Q39" s="42"/>
    </row>
    <row r="40" spans="1:17" ht="15" customHeight="1">
      <c r="A40" s="186"/>
      <c r="B40" s="68"/>
      <c r="D40" s="47" t="s">
        <v>502</v>
      </c>
      <c r="E40" s="198">
        <v>81</v>
      </c>
      <c r="F40" s="43"/>
      <c r="G40" s="287">
        <f t="shared" si="2"/>
        <v>1</v>
      </c>
      <c r="H40" s="276">
        <f t="shared" si="3"/>
        <v>30</v>
      </c>
      <c r="I40" s="50"/>
      <c r="J40" s="50"/>
      <c r="K40" s="189">
        <v>30</v>
      </c>
      <c r="L40" s="50"/>
      <c r="M40" s="50"/>
      <c r="N40" s="191"/>
      <c r="O40" s="49"/>
      <c r="P40" s="187"/>
      <c r="Q40" s="42"/>
    </row>
    <row r="41" spans="1:17" ht="15" customHeight="1">
      <c r="A41" s="186"/>
      <c r="B41" s="68"/>
      <c r="D41" s="186" t="s">
        <v>416</v>
      </c>
      <c r="E41" s="198">
        <v>156</v>
      </c>
      <c r="F41" s="43"/>
      <c r="G41" s="287">
        <f t="shared" si="2"/>
        <v>1</v>
      </c>
      <c r="H41" s="276">
        <f t="shared" si="3"/>
        <v>25</v>
      </c>
      <c r="I41" s="50"/>
      <c r="J41" s="50"/>
      <c r="K41" s="189">
        <v>25</v>
      </c>
      <c r="L41" s="50"/>
      <c r="M41" s="50"/>
      <c r="N41" s="191"/>
      <c r="O41" s="49"/>
      <c r="P41" s="187"/>
      <c r="Q41" s="42"/>
    </row>
    <row r="42" spans="1:17" ht="15" customHeight="1">
      <c r="A42" s="47"/>
      <c r="B42" s="68"/>
      <c r="D42" s="47" t="s">
        <v>388</v>
      </c>
      <c r="E42" s="48">
        <v>147</v>
      </c>
      <c r="F42" s="43"/>
      <c r="G42" s="287">
        <f t="shared" si="2"/>
        <v>1</v>
      </c>
      <c r="H42" s="276">
        <f t="shared" si="3"/>
        <v>25</v>
      </c>
      <c r="I42" s="50"/>
      <c r="J42" s="50"/>
      <c r="K42" s="187"/>
      <c r="L42" s="50"/>
      <c r="M42" s="50"/>
      <c r="N42" s="191"/>
      <c r="O42" s="55">
        <v>25</v>
      </c>
      <c r="P42" s="187"/>
      <c r="Q42" s="42"/>
    </row>
    <row r="43" spans="1:17" ht="15" customHeight="1">
      <c r="A43" s="47"/>
      <c r="B43" s="68"/>
      <c r="D43" s="47" t="s">
        <v>401</v>
      </c>
      <c r="E43" s="48">
        <v>82</v>
      </c>
      <c r="F43" s="43"/>
      <c r="G43" s="287">
        <f t="shared" si="2"/>
        <v>1</v>
      </c>
      <c r="H43" s="276">
        <f t="shared" si="3"/>
        <v>20</v>
      </c>
      <c r="I43" s="50"/>
      <c r="J43" s="50"/>
      <c r="K43" s="187"/>
      <c r="L43" s="50"/>
      <c r="M43" s="50"/>
      <c r="N43" s="191"/>
      <c r="O43" s="55">
        <v>20</v>
      </c>
      <c r="P43" s="187"/>
      <c r="Q43" s="42"/>
    </row>
    <row r="44" spans="1:17" ht="15" customHeight="1">
      <c r="A44" s="47"/>
      <c r="B44" s="68"/>
      <c r="D44" s="47" t="s">
        <v>306</v>
      </c>
      <c r="E44" s="48">
        <v>141</v>
      </c>
      <c r="F44" s="43"/>
      <c r="G44" s="287">
        <f t="shared" si="2"/>
        <v>1</v>
      </c>
      <c r="H44" s="276">
        <f t="shared" si="3"/>
        <v>6.5</v>
      </c>
      <c r="I44" s="50"/>
      <c r="J44" s="50"/>
      <c r="K44" s="187"/>
      <c r="L44" s="50"/>
      <c r="M44" s="55">
        <v>6.5</v>
      </c>
      <c r="N44" s="50"/>
      <c r="O44" s="49"/>
      <c r="P44" s="187"/>
      <c r="Q44" s="42"/>
    </row>
    <row r="45" spans="1:17" ht="15" customHeight="1">
      <c r="A45" s="47"/>
      <c r="B45" s="68"/>
      <c r="D45" s="2" t="s">
        <v>265</v>
      </c>
      <c r="E45" s="201">
        <v>52</v>
      </c>
      <c r="F45" s="63"/>
      <c r="G45" s="287">
        <f t="shared" si="2"/>
        <v>1</v>
      </c>
      <c r="H45" s="276">
        <f t="shared" si="3"/>
        <v>5</v>
      </c>
      <c r="I45" s="49"/>
      <c r="J45" s="52">
        <v>5</v>
      </c>
      <c r="K45" s="187"/>
      <c r="L45" s="49"/>
      <c r="M45" s="50"/>
      <c r="N45" s="50"/>
      <c r="O45" s="50"/>
      <c r="P45" s="187"/>
      <c r="Q45" s="42"/>
    </row>
    <row r="46" spans="1:17" ht="15" customHeight="1">
      <c r="A46" s="181"/>
      <c r="B46" s="68"/>
      <c r="D46" s="181" t="s">
        <v>365</v>
      </c>
      <c r="E46" s="182">
        <v>110</v>
      </c>
      <c r="F46" s="43"/>
      <c r="G46" s="287">
        <f t="shared" si="2"/>
        <v>1</v>
      </c>
      <c r="H46" s="276">
        <f t="shared" si="3"/>
        <v>4</v>
      </c>
      <c r="I46" s="50"/>
      <c r="J46" s="50"/>
      <c r="L46" s="67">
        <v>4</v>
      </c>
      <c r="M46" s="50"/>
      <c r="N46" s="50"/>
      <c r="O46" s="49"/>
      <c r="P46" s="187"/>
      <c r="Q46" s="42"/>
    </row>
    <row r="47" spans="1:17" ht="15" customHeight="1">
      <c r="A47" s="47"/>
      <c r="B47" s="68"/>
      <c r="D47" s="47" t="s">
        <v>321</v>
      </c>
      <c r="E47" s="48">
        <v>71</v>
      </c>
      <c r="F47" s="63"/>
      <c r="G47" s="287">
        <f t="shared" si="2"/>
        <v>1</v>
      </c>
      <c r="H47" s="276">
        <f t="shared" si="3"/>
        <v>3</v>
      </c>
      <c r="I47" s="49"/>
      <c r="J47" s="49"/>
      <c r="K47" s="187"/>
      <c r="L47" s="49"/>
      <c r="M47" s="67">
        <v>3</v>
      </c>
      <c r="N47" s="49"/>
      <c r="O47" s="49"/>
      <c r="P47" s="187"/>
      <c r="Q47" s="42"/>
    </row>
    <row r="48" spans="1:17" ht="15" customHeight="1">
      <c r="A48" s="93"/>
      <c r="B48" s="68"/>
      <c r="D48" s="93" t="s">
        <v>334</v>
      </c>
      <c r="E48" s="190">
        <v>110</v>
      </c>
      <c r="F48" s="43"/>
      <c r="G48" s="287">
        <f t="shared" si="2"/>
        <v>1</v>
      </c>
      <c r="H48" s="276">
        <f t="shared" si="3"/>
        <v>2.5</v>
      </c>
      <c r="I48" s="50"/>
      <c r="J48" s="50"/>
      <c r="K48" s="187"/>
      <c r="L48" s="50"/>
      <c r="M48" s="50"/>
      <c r="N48" s="191">
        <v>2.5</v>
      </c>
      <c r="O48" s="49"/>
      <c r="P48" s="187"/>
      <c r="Q48" s="42"/>
    </row>
    <row r="49" spans="1:17" ht="15" customHeight="1">
      <c r="A49" s="93"/>
      <c r="B49" s="68"/>
      <c r="D49" s="93"/>
      <c r="E49" s="190"/>
      <c r="F49" s="43"/>
      <c r="G49" s="292"/>
      <c r="H49" s="225"/>
      <c r="I49" s="50"/>
      <c r="J49" s="50"/>
      <c r="K49" s="187"/>
      <c r="L49" s="50"/>
      <c r="M49" s="50"/>
      <c r="N49" s="191"/>
      <c r="O49" s="49"/>
      <c r="P49" s="187"/>
      <c r="Q49" s="42"/>
    </row>
    <row r="50" spans="1:17" s="45" customFormat="1" ht="15" customHeight="1">
      <c r="A50" s="291" t="s">
        <v>6</v>
      </c>
      <c r="B50" s="68">
        <f>SUM(H51:H71)</f>
        <v>653.5</v>
      </c>
      <c r="C50" s="52">
        <f>SUM(G51:G71)</f>
        <v>44</v>
      </c>
      <c r="D50" s="281"/>
      <c r="E50" s="282"/>
      <c r="F50" s="43"/>
      <c r="G50" s="292"/>
      <c r="H50" s="225"/>
      <c r="I50" s="278"/>
      <c r="J50" s="278"/>
      <c r="K50" s="279"/>
      <c r="L50" s="278"/>
      <c r="M50" s="278"/>
      <c r="N50" s="280"/>
      <c r="O50" s="277"/>
      <c r="P50" s="279"/>
      <c r="Q50" s="42"/>
    </row>
    <row r="51" spans="1:17" ht="15" customHeight="1">
      <c r="A51" s="2"/>
      <c r="B51" s="68"/>
      <c r="D51" s="181" t="s">
        <v>355</v>
      </c>
      <c r="E51" s="182">
        <v>120</v>
      </c>
      <c r="F51" s="63"/>
      <c r="G51" s="287">
        <f t="shared" si="2"/>
        <v>5</v>
      </c>
      <c r="H51" s="276">
        <f t="shared" si="3"/>
        <v>113.5</v>
      </c>
      <c r="I51" s="49"/>
      <c r="J51" s="190">
        <v>27.5</v>
      </c>
      <c r="K51" s="189">
        <v>45</v>
      </c>
      <c r="L51" s="67">
        <v>11</v>
      </c>
      <c r="M51" s="55">
        <v>5</v>
      </c>
      <c r="N51" s="49"/>
      <c r="O51" s="49"/>
      <c r="P51" s="187">
        <v>25</v>
      </c>
      <c r="Q51" s="42"/>
    </row>
    <row r="52" spans="1:230" ht="15" customHeight="1">
      <c r="A52" s="93"/>
      <c r="B52" s="68"/>
      <c r="D52" s="93" t="s">
        <v>231</v>
      </c>
      <c r="E52" s="190">
        <v>160</v>
      </c>
      <c r="F52" s="63"/>
      <c r="G52" s="287">
        <f t="shared" si="2"/>
        <v>7</v>
      </c>
      <c r="H52" s="276">
        <f t="shared" si="3"/>
        <v>96.5</v>
      </c>
      <c r="I52" s="49">
        <v>10</v>
      </c>
      <c r="J52" s="191">
        <v>17.5</v>
      </c>
      <c r="K52" s="189">
        <v>20</v>
      </c>
      <c r="L52" s="67">
        <v>12</v>
      </c>
      <c r="M52" s="55">
        <v>7</v>
      </c>
      <c r="N52" s="191">
        <v>15</v>
      </c>
      <c r="O52" s="65"/>
      <c r="P52" s="187">
        <v>15</v>
      </c>
      <c r="Q52" s="42"/>
      <c r="R52" s="43"/>
      <c r="S52" s="43"/>
      <c r="T52" s="43"/>
      <c r="U52" s="43"/>
      <c r="V52" s="43"/>
      <c r="W52" s="43"/>
      <c r="X52" s="43"/>
      <c r="Y52" s="43"/>
      <c r="Z52" s="43"/>
      <c r="AA52" s="44"/>
      <c r="AB52" s="43"/>
      <c r="AC52" s="43"/>
      <c r="AD52" s="43"/>
      <c r="AF52" s="45"/>
      <c r="AG52" s="42"/>
      <c r="AH52" s="43"/>
      <c r="AI52" s="43"/>
      <c r="AJ52" s="42"/>
      <c r="AK52" s="43"/>
      <c r="AL52" s="43"/>
      <c r="AM52" s="43"/>
      <c r="AN52" s="43"/>
      <c r="AO52" s="43"/>
      <c r="AP52" s="43"/>
      <c r="AQ52" s="43"/>
      <c r="AR52" s="43"/>
      <c r="AS52" s="43"/>
      <c r="AT52" s="44"/>
      <c r="AU52" s="43"/>
      <c r="AV52" s="43"/>
      <c r="AW52" s="43"/>
      <c r="AY52" s="45"/>
      <c r="AZ52" s="42"/>
      <c r="BA52" s="43"/>
      <c r="BB52" s="43"/>
      <c r="BC52" s="42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43"/>
      <c r="BO52" s="43"/>
      <c r="BP52" s="43"/>
      <c r="BR52" s="45"/>
      <c r="BS52" s="42"/>
      <c r="BT52" s="43"/>
      <c r="BU52" s="43"/>
      <c r="BV52" s="42"/>
      <c r="BW52" s="43"/>
      <c r="BX52" s="43"/>
      <c r="BY52" s="43"/>
      <c r="BZ52" s="43"/>
      <c r="CA52" s="43"/>
      <c r="CB52" s="43"/>
      <c r="CC52" s="43"/>
      <c r="CD52" s="43"/>
      <c r="CE52" s="43"/>
      <c r="CF52" s="44"/>
      <c r="CG52" s="43"/>
      <c r="CH52" s="43"/>
      <c r="CI52" s="43"/>
      <c r="CK52" s="45"/>
      <c r="CL52" s="42"/>
      <c r="CM52" s="43"/>
      <c r="CN52" s="43"/>
      <c r="CO52" s="42"/>
      <c r="CP52" s="43"/>
      <c r="CQ52" s="43"/>
      <c r="CR52" s="43"/>
      <c r="CS52" s="43"/>
      <c r="CT52" s="43"/>
      <c r="CU52" s="43"/>
      <c r="CV52" s="43"/>
      <c r="CW52" s="43"/>
      <c r="CX52" s="43"/>
      <c r="CY52" s="44"/>
      <c r="CZ52" s="43"/>
      <c r="DA52" s="43"/>
      <c r="DB52" s="43"/>
      <c r="DD52" s="45"/>
      <c r="DE52" s="42"/>
      <c r="DF52" s="43"/>
      <c r="DG52" s="43"/>
      <c r="DH52" s="42"/>
      <c r="DI52" s="43"/>
      <c r="DJ52" s="43"/>
      <c r="DK52" s="43"/>
      <c r="DL52" s="43"/>
      <c r="DM52" s="43"/>
      <c r="DN52" s="43"/>
      <c r="DO52" s="43"/>
      <c r="DP52" s="43"/>
      <c r="DQ52" s="43"/>
      <c r="DR52" s="44"/>
      <c r="DS52" s="43"/>
      <c r="DT52" s="43"/>
      <c r="DU52" s="43"/>
      <c r="DW52" s="45"/>
      <c r="DX52" s="42"/>
      <c r="DY52" s="43"/>
      <c r="DZ52" s="43"/>
      <c r="EA52" s="42"/>
      <c r="EB52" s="43"/>
      <c r="EC52" s="43"/>
      <c r="ED52" s="43"/>
      <c r="EE52" s="43"/>
      <c r="EF52" s="43"/>
      <c r="EG52" s="43"/>
      <c r="EH52" s="43"/>
      <c r="EI52" s="43"/>
      <c r="EJ52" s="43"/>
      <c r="EK52" s="44"/>
      <c r="EL52" s="43"/>
      <c r="EM52" s="43"/>
      <c r="EN52" s="43"/>
      <c r="EP52" s="45"/>
      <c r="EQ52" s="42"/>
      <c r="ER52" s="43"/>
      <c r="ES52" s="43"/>
      <c r="ET52" s="42"/>
      <c r="EU52" s="43"/>
      <c r="EV52" s="43"/>
      <c r="EW52" s="43"/>
      <c r="EX52" s="43"/>
      <c r="EY52" s="43"/>
      <c r="EZ52" s="43"/>
      <c r="FA52" s="43"/>
      <c r="FB52" s="43"/>
      <c r="FC52" s="43"/>
      <c r="FD52" s="44"/>
      <c r="FE52" s="43"/>
      <c r="FF52" s="43"/>
      <c r="FG52" s="43"/>
      <c r="FI52" s="45"/>
      <c r="FJ52" s="42"/>
      <c r="FK52" s="43"/>
      <c r="FL52" s="43"/>
      <c r="FM52" s="42"/>
      <c r="FN52" s="43"/>
      <c r="FO52" s="43"/>
      <c r="FP52" s="43"/>
      <c r="FQ52" s="43"/>
      <c r="FR52" s="43"/>
      <c r="FS52" s="43"/>
      <c r="FT52" s="43"/>
      <c r="FU52" s="43"/>
      <c r="FV52" s="43"/>
      <c r="FW52" s="44"/>
      <c r="FX52" s="43"/>
      <c r="FY52" s="43"/>
      <c r="FZ52" s="43"/>
      <c r="GB52" s="45"/>
      <c r="GC52" s="42"/>
      <c r="GD52" s="43"/>
      <c r="GE52" s="43"/>
      <c r="GF52" s="42"/>
      <c r="GG52" s="43"/>
      <c r="GH52" s="43"/>
      <c r="GI52" s="43"/>
      <c r="GJ52" s="43"/>
      <c r="GK52" s="43"/>
      <c r="GL52" s="43"/>
      <c r="GM52" s="43"/>
      <c r="GN52" s="43"/>
      <c r="GO52" s="43"/>
      <c r="GP52" s="44"/>
      <c r="GQ52" s="43"/>
      <c r="GR52" s="43"/>
      <c r="GS52" s="43"/>
      <c r="GU52" s="45"/>
      <c r="GV52" s="42"/>
      <c r="GW52" s="43"/>
      <c r="GX52" s="43"/>
      <c r="GY52" s="42"/>
      <c r="GZ52" s="43"/>
      <c r="HA52" s="43"/>
      <c r="HB52" s="43"/>
      <c r="HC52" s="43"/>
      <c r="HD52" s="43"/>
      <c r="HE52" s="43"/>
      <c r="HF52" s="43"/>
      <c r="HG52" s="43"/>
      <c r="HH52" s="43"/>
      <c r="HI52" s="44"/>
      <c r="HJ52" s="43"/>
      <c r="HK52" s="43"/>
      <c r="HL52" s="43"/>
      <c r="HN52" s="45"/>
      <c r="HO52" s="42"/>
      <c r="HP52" s="43"/>
      <c r="HQ52" s="43"/>
      <c r="HR52" s="42"/>
      <c r="HS52" s="43"/>
      <c r="HT52" s="43"/>
      <c r="HU52" s="43"/>
      <c r="HV52" s="43"/>
    </row>
    <row r="53" spans="1:17" ht="15" customHeight="1">
      <c r="A53" s="186"/>
      <c r="B53" s="68"/>
      <c r="D53" s="186" t="s">
        <v>274</v>
      </c>
      <c r="E53" s="198">
        <v>195</v>
      </c>
      <c r="F53" s="156"/>
      <c r="G53" s="287">
        <f t="shared" si="2"/>
        <v>5</v>
      </c>
      <c r="H53" s="276">
        <f t="shared" si="3"/>
        <v>83</v>
      </c>
      <c r="I53" s="187">
        <v>14</v>
      </c>
      <c r="J53" s="187"/>
      <c r="K53" s="187"/>
      <c r="L53" s="67">
        <v>15</v>
      </c>
      <c r="M53" s="55">
        <v>9</v>
      </c>
      <c r="N53" s="187"/>
      <c r="O53" s="55">
        <v>30</v>
      </c>
      <c r="P53" s="189">
        <v>15</v>
      </c>
      <c r="Q53" s="42"/>
    </row>
    <row r="54" spans="1:17" ht="15" customHeight="1">
      <c r="A54" s="47"/>
      <c r="B54" s="68"/>
      <c r="D54" s="47" t="s">
        <v>315</v>
      </c>
      <c r="E54" s="48">
        <v>88</v>
      </c>
      <c r="F54" s="43"/>
      <c r="G54" s="287">
        <f t="shared" si="2"/>
        <v>3</v>
      </c>
      <c r="H54" s="276">
        <f t="shared" si="3"/>
        <v>61</v>
      </c>
      <c r="I54" s="50"/>
      <c r="J54" s="50"/>
      <c r="K54" s="189">
        <v>10</v>
      </c>
      <c r="L54" s="50"/>
      <c r="M54" s="55">
        <v>6</v>
      </c>
      <c r="N54" s="50"/>
      <c r="O54" s="55">
        <v>45</v>
      </c>
      <c r="P54" s="187"/>
      <c r="Q54" s="42"/>
    </row>
    <row r="55" spans="1:17" ht="15" customHeight="1">
      <c r="A55" s="47"/>
      <c r="B55" s="68"/>
      <c r="D55" s="47" t="s">
        <v>243</v>
      </c>
      <c r="E55" s="48">
        <v>133</v>
      </c>
      <c r="F55" s="43"/>
      <c r="G55" s="287">
        <f t="shared" si="2"/>
        <v>4</v>
      </c>
      <c r="H55" s="276">
        <f t="shared" si="3"/>
        <v>59</v>
      </c>
      <c r="I55" s="191">
        <v>14</v>
      </c>
      <c r="J55" s="190">
        <v>17.5</v>
      </c>
      <c r="K55" s="187"/>
      <c r="L55" s="49"/>
      <c r="M55" s="55">
        <v>5</v>
      </c>
      <c r="N55" s="191">
        <v>22.5</v>
      </c>
      <c r="O55" s="49"/>
      <c r="P55" s="187"/>
      <c r="Q55" s="42"/>
    </row>
    <row r="56" spans="1:17" ht="15" customHeight="1">
      <c r="A56" s="181"/>
      <c r="B56" s="68"/>
      <c r="D56" s="181" t="s">
        <v>363</v>
      </c>
      <c r="E56" s="182">
        <v>84</v>
      </c>
      <c r="F56" s="43"/>
      <c r="G56" s="287">
        <f t="shared" si="2"/>
        <v>3</v>
      </c>
      <c r="H56" s="276">
        <f t="shared" si="3"/>
        <v>56</v>
      </c>
      <c r="I56" s="50"/>
      <c r="J56" s="50"/>
      <c r="K56" s="189">
        <v>20</v>
      </c>
      <c r="L56" s="67">
        <v>6</v>
      </c>
      <c r="M56" s="50"/>
      <c r="N56" s="50"/>
      <c r="O56" s="55">
        <v>30</v>
      </c>
      <c r="P56" s="187"/>
      <c r="Q56" s="42"/>
    </row>
    <row r="57" spans="1:17" ht="15" customHeight="1">
      <c r="A57" s="47"/>
      <c r="B57" s="68"/>
      <c r="D57" s="47" t="s">
        <v>374</v>
      </c>
      <c r="E57" s="48">
        <v>79</v>
      </c>
      <c r="F57" s="43" t="s">
        <v>59</v>
      </c>
      <c r="G57" s="287">
        <f t="shared" si="2"/>
        <v>2</v>
      </c>
      <c r="H57" s="276">
        <f t="shared" si="3"/>
        <v>45</v>
      </c>
      <c r="I57" s="50"/>
      <c r="J57" s="50"/>
      <c r="K57" s="187"/>
      <c r="L57" s="50"/>
      <c r="M57" s="55">
        <v>5</v>
      </c>
      <c r="N57" s="50"/>
      <c r="O57" s="55">
        <v>40</v>
      </c>
      <c r="P57" s="187"/>
      <c r="Q57" s="42"/>
    </row>
    <row r="58" spans="1:17" ht="15" customHeight="1">
      <c r="A58" s="47"/>
      <c r="B58" s="68"/>
      <c r="D58" s="47" t="s">
        <v>303</v>
      </c>
      <c r="E58" s="48">
        <v>150</v>
      </c>
      <c r="F58" s="43"/>
      <c r="G58" s="287">
        <f t="shared" si="2"/>
        <v>2</v>
      </c>
      <c r="H58" s="276">
        <f t="shared" si="3"/>
        <v>42</v>
      </c>
      <c r="I58" s="50"/>
      <c r="J58" s="50"/>
      <c r="K58" s="189">
        <v>35</v>
      </c>
      <c r="L58" s="50"/>
      <c r="M58" s="55">
        <v>7</v>
      </c>
      <c r="N58" s="50"/>
      <c r="O58" s="49"/>
      <c r="P58" s="187"/>
      <c r="Q58" s="42"/>
    </row>
    <row r="59" spans="1:17" ht="15" customHeight="1">
      <c r="A59" s="186"/>
      <c r="B59" s="68"/>
      <c r="D59" s="47" t="s">
        <v>467</v>
      </c>
      <c r="E59" s="198">
        <v>103</v>
      </c>
      <c r="F59" s="43"/>
      <c r="G59" s="287">
        <f t="shared" si="2"/>
        <v>1</v>
      </c>
      <c r="H59" s="276">
        <f t="shared" si="3"/>
        <v>35</v>
      </c>
      <c r="I59" s="50"/>
      <c r="J59" s="50"/>
      <c r="K59" s="189">
        <v>35</v>
      </c>
      <c r="L59" s="50"/>
      <c r="M59" s="50"/>
      <c r="N59" s="191"/>
      <c r="O59" s="49"/>
      <c r="P59" s="187"/>
      <c r="Q59" s="42"/>
    </row>
    <row r="60" spans="1:17" ht="15" customHeight="1">
      <c r="A60" s="47"/>
      <c r="B60" s="68"/>
      <c r="D60" s="2" t="s">
        <v>339</v>
      </c>
      <c r="E60" s="52">
        <v>87</v>
      </c>
      <c r="F60" s="43"/>
      <c r="G60" s="287">
        <f t="shared" si="2"/>
        <v>1</v>
      </c>
      <c r="H60" s="276">
        <f t="shared" si="3"/>
        <v>15</v>
      </c>
      <c r="I60" s="50"/>
      <c r="J60" s="50"/>
      <c r="K60" s="187"/>
      <c r="L60" s="50"/>
      <c r="M60" s="50"/>
      <c r="N60" s="67">
        <v>15</v>
      </c>
      <c r="O60" s="49"/>
      <c r="P60" s="187"/>
      <c r="Q60" s="42"/>
    </row>
    <row r="61" spans="1:17" ht="15" customHeight="1">
      <c r="A61" s="186"/>
      <c r="B61" s="68"/>
      <c r="D61" s="186" t="s">
        <v>271</v>
      </c>
      <c r="E61" s="198">
        <v>170</v>
      </c>
      <c r="F61" s="156"/>
      <c r="G61" s="287">
        <f t="shared" si="2"/>
        <v>1</v>
      </c>
      <c r="H61" s="276">
        <f t="shared" si="3"/>
        <v>14</v>
      </c>
      <c r="I61" s="189">
        <v>14</v>
      </c>
      <c r="J61" s="189"/>
      <c r="L61" s="189"/>
      <c r="M61" s="189"/>
      <c r="N61" s="189"/>
      <c r="O61" s="49"/>
      <c r="P61" s="187"/>
      <c r="Q61" s="42"/>
    </row>
    <row r="62" spans="1:17" ht="15" customHeight="1">
      <c r="A62" s="47"/>
      <c r="B62" s="68"/>
      <c r="D62" s="47" t="s">
        <v>308</v>
      </c>
      <c r="E62" s="48" t="s">
        <v>64</v>
      </c>
      <c r="F62" s="63"/>
      <c r="G62" s="287">
        <f t="shared" si="2"/>
        <v>1</v>
      </c>
      <c r="H62" s="276">
        <f t="shared" si="3"/>
        <v>5.5</v>
      </c>
      <c r="I62" s="49"/>
      <c r="J62" s="49"/>
      <c r="K62" s="187"/>
      <c r="L62" s="49"/>
      <c r="M62" s="55">
        <v>5.5</v>
      </c>
      <c r="N62" s="49"/>
      <c r="O62" s="49"/>
      <c r="P62" s="187"/>
      <c r="Q62" s="42"/>
    </row>
    <row r="63" spans="1:17" ht="15" customHeight="1">
      <c r="A63" s="93"/>
      <c r="B63" s="68"/>
      <c r="D63" s="93" t="s">
        <v>343</v>
      </c>
      <c r="E63" s="190" t="s">
        <v>64</v>
      </c>
      <c r="F63" s="43" t="s">
        <v>59</v>
      </c>
      <c r="G63" s="287">
        <f t="shared" si="2"/>
        <v>1</v>
      </c>
      <c r="H63" s="276">
        <f t="shared" si="3"/>
        <v>5</v>
      </c>
      <c r="I63" s="50"/>
      <c r="J63" s="50"/>
      <c r="K63" s="187"/>
      <c r="L63" s="50"/>
      <c r="M63" s="50"/>
      <c r="N63" s="191">
        <v>5</v>
      </c>
      <c r="O63" s="49"/>
      <c r="P63" s="187"/>
      <c r="Q63" s="42"/>
    </row>
    <row r="64" spans="1:17" ht="15" customHeight="1">
      <c r="A64" s="47"/>
      <c r="B64" s="68"/>
      <c r="D64" s="47" t="s">
        <v>311</v>
      </c>
      <c r="E64" s="48">
        <v>100</v>
      </c>
      <c r="F64" s="43"/>
      <c r="G64" s="287">
        <f t="shared" si="2"/>
        <v>1</v>
      </c>
      <c r="H64" s="276">
        <f t="shared" si="3"/>
        <v>5</v>
      </c>
      <c r="I64" s="50"/>
      <c r="J64" s="50"/>
      <c r="L64" s="50"/>
      <c r="M64" s="55">
        <v>5</v>
      </c>
      <c r="N64" s="50"/>
      <c r="O64" s="49"/>
      <c r="P64" s="187"/>
      <c r="Q64" s="42"/>
    </row>
    <row r="65" spans="1:17" ht="15" customHeight="1">
      <c r="A65" s="47"/>
      <c r="B65" s="68"/>
      <c r="D65" s="47" t="s">
        <v>375</v>
      </c>
      <c r="E65" s="48">
        <v>40</v>
      </c>
      <c r="F65" s="43" t="s">
        <v>59</v>
      </c>
      <c r="G65" s="287">
        <f t="shared" si="2"/>
        <v>1</v>
      </c>
      <c r="H65" s="276">
        <f t="shared" si="3"/>
        <v>4</v>
      </c>
      <c r="I65" s="50"/>
      <c r="J65" s="50"/>
      <c r="L65" s="50"/>
      <c r="M65" s="55">
        <v>4</v>
      </c>
      <c r="N65" s="50"/>
      <c r="O65" s="49"/>
      <c r="P65" s="187"/>
      <c r="Q65" s="42"/>
    </row>
    <row r="66" spans="1:17" ht="15" customHeight="1">
      <c r="A66" s="47"/>
      <c r="B66" s="68"/>
      <c r="D66" s="47" t="s">
        <v>310</v>
      </c>
      <c r="E66" s="48">
        <v>103</v>
      </c>
      <c r="F66" s="43"/>
      <c r="G66" s="287">
        <f t="shared" si="2"/>
        <v>1</v>
      </c>
      <c r="H66" s="276">
        <f t="shared" si="3"/>
        <v>4</v>
      </c>
      <c r="I66" s="50"/>
      <c r="J66" s="50"/>
      <c r="K66" s="187"/>
      <c r="L66" s="50"/>
      <c r="M66" s="55">
        <v>4</v>
      </c>
      <c r="N66" s="50"/>
      <c r="O66" s="49"/>
      <c r="P66" s="187"/>
      <c r="Q66" s="42"/>
    </row>
    <row r="67" spans="1:17" ht="15" customHeight="1">
      <c r="A67" s="47"/>
      <c r="B67" s="68"/>
      <c r="D67" s="47" t="s">
        <v>376</v>
      </c>
      <c r="E67" s="48" t="s">
        <v>64</v>
      </c>
      <c r="F67" s="43" t="s">
        <v>59</v>
      </c>
      <c r="G67" s="287">
        <f t="shared" si="2"/>
        <v>1</v>
      </c>
      <c r="H67" s="276">
        <f t="shared" si="3"/>
        <v>3</v>
      </c>
      <c r="I67" s="50"/>
      <c r="J67" s="50"/>
      <c r="L67" s="50"/>
      <c r="M67" s="67">
        <v>3</v>
      </c>
      <c r="N67" s="50"/>
      <c r="O67" s="49"/>
      <c r="P67" s="187"/>
      <c r="Q67" s="42"/>
    </row>
    <row r="68" spans="1:17" ht="15" customHeight="1">
      <c r="A68" s="47"/>
      <c r="B68" s="68"/>
      <c r="D68" s="47" t="s">
        <v>312</v>
      </c>
      <c r="E68" s="48">
        <v>97</v>
      </c>
      <c r="F68" s="43"/>
      <c r="G68" s="287">
        <f t="shared" si="2"/>
        <v>1</v>
      </c>
      <c r="H68" s="276">
        <f t="shared" si="3"/>
        <v>3</v>
      </c>
      <c r="I68" s="50"/>
      <c r="J68" s="50"/>
      <c r="L68" s="50"/>
      <c r="M68" s="55">
        <v>3</v>
      </c>
      <c r="N68" s="50"/>
      <c r="O68" s="49"/>
      <c r="P68" s="187"/>
      <c r="Q68" s="42"/>
    </row>
    <row r="69" spans="1:17" ht="15" customHeight="1">
      <c r="A69" s="47"/>
      <c r="B69" s="68"/>
      <c r="D69" s="47" t="s">
        <v>320</v>
      </c>
      <c r="E69" s="48" t="s">
        <v>64</v>
      </c>
      <c r="F69" s="43"/>
      <c r="G69" s="287">
        <f t="shared" si="2"/>
        <v>1</v>
      </c>
      <c r="H69" s="276">
        <f t="shared" si="3"/>
        <v>2</v>
      </c>
      <c r="I69" s="50"/>
      <c r="J69" s="50"/>
      <c r="L69" s="50"/>
      <c r="M69" s="67">
        <v>2</v>
      </c>
      <c r="N69" s="50"/>
      <c r="O69" s="49"/>
      <c r="P69" s="187"/>
      <c r="Q69" s="42"/>
    </row>
    <row r="70" spans="1:17" ht="15" customHeight="1">
      <c r="A70" s="47"/>
      <c r="B70" s="68"/>
      <c r="D70" s="47" t="s">
        <v>317</v>
      </c>
      <c r="E70" s="48">
        <v>62</v>
      </c>
      <c r="F70" s="43"/>
      <c r="G70" s="287">
        <f t="shared" si="2"/>
        <v>1</v>
      </c>
      <c r="H70" s="276">
        <f t="shared" si="3"/>
        <v>1</v>
      </c>
      <c r="I70" s="50"/>
      <c r="J70" s="50"/>
      <c r="L70" s="50"/>
      <c r="M70" s="55">
        <v>1</v>
      </c>
      <c r="N70" s="50"/>
      <c r="O70" s="49"/>
      <c r="P70" s="187"/>
      <c r="Q70" s="42"/>
    </row>
    <row r="71" spans="1:17" ht="15" customHeight="1">
      <c r="A71" s="47"/>
      <c r="B71" s="68"/>
      <c r="D71" s="47" t="s">
        <v>377</v>
      </c>
      <c r="E71" s="48" t="s">
        <v>64</v>
      </c>
      <c r="F71" s="43" t="s">
        <v>59</v>
      </c>
      <c r="G71" s="287">
        <f t="shared" si="2"/>
        <v>1</v>
      </c>
      <c r="H71" s="276">
        <f t="shared" si="3"/>
        <v>1</v>
      </c>
      <c r="I71" s="50"/>
      <c r="J71" s="50"/>
      <c r="L71" s="50"/>
      <c r="M71" s="67">
        <v>1</v>
      </c>
      <c r="N71" s="50"/>
      <c r="O71" s="49"/>
      <c r="P71" s="187"/>
      <c r="Q71" s="42"/>
    </row>
    <row r="72" spans="1:17" ht="15" customHeight="1">
      <c r="A72" s="47"/>
      <c r="B72" s="68"/>
      <c r="D72" s="47"/>
      <c r="E72" s="48"/>
      <c r="F72" s="43"/>
      <c r="G72" s="292"/>
      <c r="H72" s="225"/>
      <c r="I72" s="50"/>
      <c r="J72" s="50"/>
      <c r="L72" s="50"/>
      <c r="N72" s="50"/>
      <c r="O72" s="49"/>
      <c r="P72" s="187"/>
      <c r="Q72" s="42"/>
    </row>
    <row r="73" spans="1:17" s="45" customFormat="1" ht="15" customHeight="1">
      <c r="A73" s="290" t="s">
        <v>88</v>
      </c>
      <c r="B73" s="68">
        <f>SUM(H74:H81)</f>
        <v>279</v>
      </c>
      <c r="C73" s="52">
        <f>SUM(G74:G81)</f>
        <v>18</v>
      </c>
      <c r="D73" s="26"/>
      <c r="E73" s="63"/>
      <c r="F73" s="43"/>
      <c r="G73" s="292"/>
      <c r="H73" s="225"/>
      <c r="I73" s="278"/>
      <c r="J73" s="278"/>
      <c r="K73" s="223"/>
      <c r="L73" s="278"/>
      <c r="M73" s="269"/>
      <c r="N73" s="278"/>
      <c r="O73" s="277"/>
      <c r="P73" s="279"/>
      <c r="Q73" s="42"/>
    </row>
    <row r="74" spans="1:230" ht="15" customHeight="1">
      <c r="A74" s="2"/>
      <c r="B74" s="68"/>
      <c r="D74" s="186" t="s">
        <v>229</v>
      </c>
      <c r="E74" s="198">
        <v>187</v>
      </c>
      <c r="F74" s="156"/>
      <c r="G74" s="287">
        <f t="shared" si="2"/>
        <v>6</v>
      </c>
      <c r="H74" s="276">
        <f t="shared" si="3"/>
        <v>117</v>
      </c>
      <c r="I74" s="187">
        <v>16</v>
      </c>
      <c r="J74" s="67">
        <v>20</v>
      </c>
      <c r="K74" s="189">
        <v>30</v>
      </c>
      <c r="L74" s="187"/>
      <c r="M74" s="55">
        <v>8.5</v>
      </c>
      <c r="N74" s="191">
        <v>17.5</v>
      </c>
      <c r="O74" s="55">
        <v>25</v>
      </c>
      <c r="P74" s="187"/>
      <c r="Q74" s="42"/>
      <c r="R74" s="43"/>
      <c r="S74" s="43"/>
      <c r="T74" s="43"/>
      <c r="U74" s="43"/>
      <c r="V74" s="43"/>
      <c r="W74" s="43"/>
      <c r="X74" s="43"/>
      <c r="Y74" s="43"/>
      <c r="Z74" s="43"/>
      <c r="AA74" s="44"/>
      <c r="AB74" s="43"/>
      <c r="AC74" s="43"/>
      <c r="AD74" s="43"/>
      <c r="AF74" s="45"/>
      <c r="AG74" s="42"/>
      <c r="AH74" s="43"/>
      <c r="AI74" s="43"/>
      <c r="AJ74" s="42"/>
      <c r="AK74" s="43"/>
      <c r="AL74" s="43"/>
      <c r="AM74" s="43"/>
      <c r="AN74" s="43"/>
      <c r="AO74" s="43"/>
      <c r="AP74" s="43"/>
      <c r="AQ74" s="43"/>
      <c r="AR74" s="43"/>
      <c r="AS74" s="43"/>
      <c r="AT74" s="44"/>
      <c r="AU74" s="43"/>
      <c r="AV74" s="43"/>
      <c r="AW74" s="43"/>
      <c r="AY74" s="45"/>
      <c r="AZ74" s="42"/>
      <c r="BA74" s="43"/>
      <c r="BB74" s="43"/>
      <c r="BC74" s="42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43"/>
      <c r="BO74" s="43"/>
      <c r="BP74" s="43"/>
      <c r="BR74" s="45"/>
      <c r="BS74" s="42"/>
      <c r="BT74" s="43"/>
      <c r="BU74" s="43"/>
      <c r="BV74" s="42"/>
      <c r="BW74" s="43"/>
      <c r="BX74" s="43"/>
      <c r="BY74" s="43"/>
      <c r="BZ74" s="43"/>
      <c r="CA74" s="43"/>
      <c r="CB74" s="43"/>
      <c r="CC74" s="43"/>
      <c r="CD74" s="43"/>
      <c r="CE74" s="43"/>
      <c r="CF74" s="44"/>
      <c r="CG74" s="43"/>
      <c r="CH74" s="43"/>
      <c r="CI74" s="43"/>
      <c r="CK74" s="45"/>
      <c r="CL74" s="42"/>
      <c r="CM74" s="43"/>
      <c r="CN74" s="43"/>
      <c r="CO74" s="42"/>
      <c r="CP74" s="43"/>
      <c r="CQ74" s="43"/>
      <c r="CR74" s="43"/>
      <c r="CS74" s="43"/>
      <c r="CT74" s="43"/>
      <c r="CU74" s="43"/>
      <c r="CV74" s="43"/>
      <c r="CW74" s="43"/>
      <c r="CX74" s="43"/>
      <c r="CY74" s="44"/>
      <c r="CZ74" s="43"/>
      <c r="DA74" s="43"/>
      <c r="DB74" s="43"/>
      <c r="DD74" s="45"/>
      <c r="DE74" s="42"/>
      <c r="DF74" s="43"/>
      <c r="DG74" s="43"/>
      <c r="DH74" s="42"/>
      <c r="DI74" s="43"/>
      <c r="DJ74" s="43"/>
      <c r="DK74" s="43"/>
      <c r="DL74" s="43"/>
      <c r="DM74" s="43"/>
      <c r="DN74" s="43"/>
      <c r="DO74" s="43"/>
      <c r="DP74" s="43"/>
      <c r="DQ74" s="43"/>
      <c r="DR74" s="44"/>
      <c r="DS74" s="43"/>
      <c r="DT74" s="43"/>
      <c r="DU74" s="43"/>
      <c r="DW74" s="45"/>
      <c r="DX74" s="42"/>
      <c r="DY74" s="43"/>
      <c r="DZ74" s="43"/>
      <c r="EA74" s="42"/>
      <c r="EB74" s="43"/>
      <c r="EC74" s="43"/>
      <c r="ED74" s="43"/>
      <c r="EE74" s="43"/>
      <c r="EF74" s="43"/>
      <c r="EG74" s="43"/>
      <c r="EH74" s="43"/>
      <c r="EI74" s="43"/>
      <c r="EJ74" s="43"/>
      <c r="EK74" s="44"/>
      <c r="EL74" s="43"/>
      <c r="EM74" s="43"/>
      <c r="EN74" s="43"/>
      <c r="EP74" s="45"/>
      <c r="EQ74" s="42"/>
      <c r="ER74" s="43"/>
      <c r="ES74" s="43"/>
      <c r="ET74" s="42"/>
      <c r="EU74" s="43"/>
      <c r="EV74" s="43"/>
      <c r="EW74" s="43"/>
      <c r="EX74" s="43"/>
      <c r="EY74" s="43"/>
      <c r="EZ74" s="43"/>
      <c r="FA74" s="43"/>
      <c r="FB74" s="43"/>
      <c r="FC74" s="43"/>
      <c r="FD74" s="44"/>
      <c r="FE74" s="43"/>
      <c r="FF74" s="43"/>
      <c r="FG74" s="43"/>
      <c r="FI74" s="45"/>
      <c r="FJ74" s="42"/>
      <c r="FK74" s="43"/>
      <c r="FL74" s="43"/>
      <c r="FM74" s="42"/>
      <c r="FN74" s="43"/>
      <c r="FO74" s="43"/>
      <c r="FP74" s="43"/>
      <c r="FQ74" s="43"/>
      <c r="FR74" s="43"/>
      <c r="FS74" s="43"/>
      <c r="FT74" s="43"/>
      <c r="FU74" s="43"/>
      <c r="FV74" s="43"/>
      <c r="FW74" s="44"/>
      <c r="FX74" s="43"/>
      <c r="FY74" s="43"/>
      <c r="FZ74" s="43"/>
      <c r="GB74" s="45"/>
      <c r="GC74" s="42"/>
      <c r="GD74" s="43"/>
      <c r="GE74" s="43"/>
      <c r="GF74" s="42"/>
      <c r="GG74" s="43"/>
      <c r="GH74" s="43"/>
      <c r="GI74" s="43"/>
      <c r="GJ74" s="43"/>
      <c r="GK74" s="43"/>
      <c r="GL74" s="43"/>
      <c r="GM74" s="43"/>
      <c r="GN74" s="43"/>
      <c r="GO74" s="43"/>
      <c r="GP74" s="44"/>
      <c r="GQ74" s="43"/>
      <c r="GR74" s="43"/>
      <c r="GS74" s="43"/>
      <c r="GU74" s="45"/>
      <c r="GV74" s="42"/>
      <c r="GW74" s="43"/>
      <c r="GX74" s="43"/>
      <c r="GY74" s="42"/>
      <c r="GZ74" s="43"/>
      <c r="HA74" s="43"/>
      <c r="HB74" s="43"/>
      <c r="HC74" s="43"/>
      <c r="HD74" s="43"/>
      <c r="HE74" s="43"/>
      <c r="HF74" s="43"/>
      <c r="HG74" s="43"/>
      <c r="HH74" s="43"/>
      <c r="HI74" s="44"/>
      <c r="HJ74" s="43"/>
      <c r="HK74" s="43"/>
      <c r="HL74" s="43"/>
      <c r="HN74" s="45"/>
      <c r="HO74" s="42"/>
      <c r="HP74" s="43"/>
      <c r="HQ74" s="43"/>
      <c r="HR74" s="42"/>
      <c r="HS74" s="43"/>
      <c r="HT74" s="43"/>
      <c r="HU74" s="43"/>
      <c r="HV74" s="43"/>
    </row>
    <row r="75" spans="1:17" ht="15" customHeight="1">
      <c r="A75" s="2"/>
      <c r="B75" s="68"/>
      <c r="D75" s="2" t="s">
        <v>232</v>
      </c>
      <c r="E75" s="52">
        <v>154</v>
      </c>
      <c r="F75" s="43"/>
      <c r="G75" s="287">
        <f aca="true" t="shared" si="4" ref="G75:G146">8-COUNTBLANK(I75:P75)</f>
        <v>4</v>
      </c>
      <c r="H75" s="276">
        <f aca="true" t="shared" si="5" ref="H75:H146">SUM(I75:P75)</f>
        <v>35.5</v>
      </c>
      <c r="I75" s="50"/>
      <c r="J75" s="67">
        <v>10</v>
      </c>
      <c r="K75" s="187"/>
      <c r="L75" s="67">
        <v>12</v>
      </c>
      <c r="M75" s="55">
        <v>6</v>
      </c>
      <c r="N75" s="50"/>
      <c r="O75" s="49"/>
      <c r="P75" s="187">
        <v>7.5</v>
      </c>
      <c r="Q75" s="42"/>
    </row>
    <row r="76" spans="1:17" ht="15" customHeight="1">
      <c r="A76" s="186"/>
      <c r="B76" s="68"/>
      <c r="D76" s="47" t="s">
        <v>470</v>
      </c>
      <c r="E76" s="198">
        <v>96</v>
      </c>
      <c r="F76" s="43"/>
      <c r="G76" s="287">
        <f t="shared" si="4"/>
        <v>1</v>
      </c>
      <c r="H76" s="276">
        <f t="shared" si="5"/>
        <v>35</v>
      </c>
      <c r="I76" s="50"/>
      <c r="J76" s="50"/>
      <c r="K76" s="189">
        <v>35</v>
      </c>
      <c r="L76" s="50"/>
      <c r="M76" s="50"/>
      <c r="N76" s="191"/>
      <c r="O76" s="49"/>
      <c r="P76" s="187"/>
      <c r="Q76" s="42"/>
    </row>
    <row r="77" spans="1:17" s="69" customFormat="1" ht="15" customHeight="1">
      <c r="A77" s="93"/>
      <c r="B77" s="68"/>
      <c r="C77" s="52"/>
      <c r="D77" s="93" t="s">
        <v>236</v>
      </c>
      <c r="E77" s="190">
        <v>119</v>
      </c>
      <c r="F77" s="200"/>
      <c r="G77" s="287">
        <f t="shared" si="4"/>
        <v>1</v>
      </c>
      <c r="H77" s="276">
        <f t="shared" si="5"/>
        <v>22.5</v>
      </c>
      <c r="I77" s="195"/>
      <c r="J77" s="190">
        <v>22.5</v>
      </c>
      <c r="K77" s="187"/>
      <c r="L77" s="194"/>
      <c r="M77" s="194"/>
      <c r="N77" s="194"/>
      <c r="O77" s="194"/>
      <c r="P77" s="187"/>
      <c r="Q77" s="202"/>
    </row>
    <row r="78" spans="1:17" ht="15" customHeight="1">
      <c r="A78" s="47"/>
      <c r="B78" s="68"/>
      <c r="D78" s="47" t="s">
        <v>398</v>
      </c>
      <c r="E78" s="48" t="s">
        <v>399</v>
      </c>
      <c r="F78" s="43"/>
      <c r="G78" s="287">
        <f t="shared" si="4"/>
        <v>2</v>
      </c>
      <c r="H78" s="276">
        <f t="shared" si="5"/>
        <v>20</v>
      </c>
      <c r="I78" s="50"/>
      <c r="J78" s="50"/>
      <c r="K78" s="187"/>
      <c r="L78" s="50"/>
      <c r="M78" s="50"/>
      <c r="N78" s="191"/>
      <c r="O78" s="55">
        <v>10</v>
      </c>
      <c r="P78" s="187">
        <v>10</v>
      </c>
      <c r="Q78" s="42"/>
    </row>
    <row r="79" spans="1:17" s="69" customFormat="1" ht="15" customHeight="1">
      <c r="A79" s="93"/>
      <c r="B79" s="68"/>
      <c r="C79" s="52"/>
      <c r="D79" s="93" t="s">
        <v>240</v>
      </c>
      <c r="E79" s="190">
        <v>140</v>
      </c>
      <c r="F79" s="200"/>
      <c r="G79" s="287">
        <f t="shared" si="4"/>
        <v>1</v>
      </c>
      <c r="H79" s="276">
        <f t="shared" si="5"/>
        <v>17.5</v>
      </c>
      <c r="I79" s="195"/>
      <c r="J79" s="190">
        <v>17.5</v>
      </c>
      <c r="K79" s="187"/>
      <c r="L79" s="194"/>
      <c r="M79" s="194"/>
      <c r="N79" s="194"/>
      <c r="O79" s="194"/>
      <c r="P79" s="187"/>
      <c r="Q79" s="202"/>
    </row>
    <row r="80" spans="1:17" s="69" customFormat="1" ht="15" customHeight="1">
      <c r="A80" s="93"/>
      <c r="B80" s="68"/>
      <c r="C80" s="52"/>
      <c r="D80" s="93" t="s">
        <v>253</v>
      </c>
      <c r="E80" s="190">
        <v>130</v>
      </c>
      <c r="F80" s="200"/>
      <c r="G80" s="287">
        <f t="shared" si="4"/>
        <v>2</v>
      </c>
      <c r="H80" s="276">
        <f t="shared" si="5"/>
        <v>17.5</v>
      </c>
      <c r="I80" s="195"/>
      <c r="J80" s="190">
        <v>10</v>
      </c>
      <c r="K80" s="187"/>
      <c r="L80" s="194"/>
      <c r="M80" s="194"/>
      <c r="N80" s="191">
        <v>7.5</v>
      </c>
      <c r="O80" s="194"/>
      <c r="P80" s="187"/>
      <c r="Q80" s="202"/>
    </row>
    <row r="81" spans="1:17" ht="15" customHeight="1">
      <c r="A81" s="181"/>
      <c r="B81" s="68"/>
      <c r="D81" s="181" t="s">
        <v>348</v>
      </c>
      <c r="E81" s="182">
        <v>157</v>
      </c>
      <c r="F81" s="43"/>
      <c r="G81" s="287">
        <f t="shared" si="4"/>
        <v>1</v>
      </c>
      <c r="H81" s="276">
        <f t="shared" si="5"/>
        <v>14</v>
      </c>
      <c r="I81" s="50"/>
      <c r="J81" s="50"/>
      <c r="L81" s="67">
        <v>14</v>
      </c>
      <c r="M81" s="50"/>
      <c r="N81" s="50"/>
      <c r="O81" s="49"/>
      <c r="P81" s="187"/>
      <c r="Q81" s="42"/>
    </row>
    <row r="82" spans="1:17" ht="15" customHeight="1">
      <c r="A82" s="181"/>
      <c r="B82" s="68"/>
      <c r="D82" s="181"/>
      <c r="E82" s="182"/>
      <c r="F82" s="43"/>
      <c r="G82" s="292"/>
      <c r="H82" s="225"/>
      <c r="I82" s="50"/>
      <c r="J82" s="50"/>
      <c r="M82" s="50"/>
      <c r="N82" s="50"/>
      <c r="O82" s="49"/>
      <c r="P82" s="187"/>
      <c r="Q82" s="42"/>
    </row>
    <row r="83" spans="1:17" s="45" customFormat="1" ht="15" customHeight="1">
      <c r="A83" s="15" t="s">
        <v>48</v>
      </c>
      <c r="B83" s="68">
        <f>SUM(H84:H88)</f>
        <v>109</v>
      </c>
      <c r="C83" s="52">
        <f>SUM(G84:G88)</f>
        <v>8</v>
      </c>
      <c r="D83" s="283"/>
      <c r="E83" s="284"/>
      <c r="F83" s="43"/>
      <c r="G83" s="292"/>
      <c r="H83" s="225"/>
      <c r="I83" s="278"/>
      <c r="J83" s="278"/>
      <c r="K83" s="223"/>
      <c r="L83" s="269"/>
      <c r="M83" s="278"/>
      <c r="N83" s="278"/>
      <c r="O83" s="277"/>
      <c r="P83" s="279"/>
      <c r="Q83" s="42"/>
    </row>
    <row r="84" spans="1:17" ht="15" customHeight="1">
      <c r="A84" s="2"/>
      <c r="B84" s="68"/>
      <c r="D84" s="47" t="s">
        <v>313</v>
      </c>
      <c r="E84" s="48">
        <v>93</v>
      </c>
      <c r="F84" s="63"/>
      <c r="G84" s="287">
        <f t="shared" si="4"/>
        <v>3</v>
      </c>
      <c r="H84" s="276">
        <f t="shared" si="5"/>
        <v>55.5</v>
      </c>
      <c r="I84" s="49"/>
      <c r="J84" s="49"/>
      <c r="K84" s="189">
        <v>20</v>
      </c>
      <c r="L84" s="49"/>
      <c r="M84" s="55">
        <v>5.5</v>
      </c>
      <c r="N84" s="49"/>
      <c r="O84" s="55">
        <v>30</v>
      </c>
      <c r="P84" s="187"/>
      <c r="Q84" s="42"/>
    </row>
    <row r="85" spans="1:17" ht="15" customHeight="1">
      <c r="A85" s="186"/>
      <c r="B85" s="68"/>
      <c r="D85" s="47" t="s">
        <v>479</v>
      </c>
      <c r="E85" s="198" t="s">
        <v>477</v>
      </c>
      <c r="F85" s="43"/>
      <c r="G85" s="287">
        <f t="shared" si="4"/>
        <v>1</v>
      </c>
      <c r="H85" s="276">
        <f t="shared" si="5"/>
        <v>25</v>
      </c>
      <c r="I85" s="50"/>
      <c r="J85" s="50"/>
      <c r="K85" s="189">
        <v>25</v>
      </c>
      <c r="L85" s="50"/>
      <c r="M85" s="50"/>
      <c r="N85" s="191"/>
      <c r="O85" s="49"/>
      <c r="P85" s="187"/>
      <c r="Q85" s="42"/>
    </row>
    <row r="86" spans="1:17" ht="15" customHeight="1">
      <c r="A86" s="47"/>
      <c r="B86" s="68"/>
      <c r="D86" s="47" t="s">
        <v>314</v>
      </c>
      <c r="E86" s="48">
        <v>92</v>
      </c>
      <c r="F86" s="43"/>
      <c r="G86" s="287">
        <f t="shared" si="4"/>
        <v>2</v>
      </c>
      <c r="H86" s="276">
        <f t="shared" si="5"/>
        <v>21.5</v>
      </c>
      <c r="I86" s="49"/>
      <c r="J86" s="49"/>
      <c r="K86" s="187"/>
      <c r="L86" s="49"/>
      <c r="M86" s="55">
        <v>4</v>
      </c>
      <c r="N86" s="191">
        <v>17.5</v>
      </c>
      <c r="O86" s="49"/>
      <c r="P86" s="187"/>
      <c r="Q86" s="42"/>
    </row>
    <row r="87" spans="1:17" ht="15" customHeight="1">
      <c r="A87" s="93"/>
      <c r="B87" s="68"/>
      <c r="D87" s="93" t="s">
        <v>277</v>
      </c>
      <c r="E87" s="190">
        <v>173</v>
      </c>
      <c r="G87" s="287">
        <f t="shared" si="4"/>
        <v>1</v>
      </c>
      <c r="H87" s="276">
        <f t="shared" si="5"/>
        <v>4</v>
      </c>
      <c r="I87" s="50">
        <v>4</v>
      </c>
      <c r="J87" s="50"/>
      <c r="K87" s="187"/>
      <c r="L87" s="50"/>
      <c r="M87" s="50"/>
      <c r="N87" s="50"/>
      <c r="O87" s="49"/>
      <c r="P87" s="187"/>
      <c r="Q87" s="42"/>
    </row>
    <row r="88" spans="1:17" ht="15" customHeight="1">
      <c r="A88" s="47"/>
      <c r="B88" s="68"/>
      <c r="D88" s="47" t="s">
        <v>319</v>
      </c>
      <c r="E88" s="48">
        <v>57</v>
      </c>
      <c r="F88" s="43"/>
      <c r="G88" s="287">
        <f t="shared" si="4"/>
        <v>1</v>
      </c>
      <c r="H88" s="276">
        <f t="shared" si="5"/>
        <v>3</v>
      </c>
      <c r="I88" s="50"/>
      <c r="J88" s="50"/>
      <c r="K88" s="187"/>
      <c r="L88" s="50"/>
      <c r="M88" s="55">
        <v>3</v>
      </c>
      <c r="N88" s="50"/>
      <c r="O88" s="49"/>
      <c r="P88" s="187"/>
      <c r="Q88" s="42"/>
    </row>
    <row r="89" spans="1:17" ht="15" customHeight="1">
      <c r="A89" s="47"/>
      <c r="B89" s="68"/>
      <c r="D89" s="47"/>
      <c r="E89" s="48"/>
      <c r="F89" s="43"/>
      <c r="G89" s="292"/>
      <c r="H89" s="225"/>
      <c r="I89" s="50"/>
      <c r="J89" s="50"/>
      <c r="K89" s="187"/>
      <c r="L89" s="50"/>
      <c r="M89" s="55"/>
      <c r="N89" s="50"/>
      <c r="O89" s="49"/>
      <c r="P89" s="187"/>
      <c r="Q89" s="42"/>
    </row>
    <row r="90" spans="1:17" s="45" customFormat="1" ht="15" customHeight="1">
      <c r="A90" s="15" t="s">
        <v>96</v>
      </c>
      <c r="B90" s="68">
        <f>SUM(H91:H93)</f>
        <v>40</v>
      </c>
      <c r="C90" s="52">
        <f>SUM(G91:G93)</f>
        <v>3</v>
      </c>
      <c r="D90" s="26"/>
      <c r="E90" s="63"/>
      <c r="F90" s="43"/>
      <c r="G90" s="292"/>
      <c r="H90" s="225"/>
      <c r="I90" s="278"/>
      <c r="J90" s="278"/>
      <c r="K90" s="279"/>
      <c r="L90" s="278"/>
      <c r="M90" s="193"/>
      <c r="N90" s="278"/>
      <c r="O90" s="277"/>
      <c r="P90" s="279"/>
      <c r="Q90" s="42"/>
    </row>
    <row r="91" spans="1:17" ht="15" customHeight="1">
      <c r="A91" s="2"/>
      <c r="B91" s="68"/>
      <c r="D91" s="47" t="s">
        <v>113</v>
      </c>
      <c r="E91" s="48">
        <v>134</v>
      </c>
      <c r="F91" s="43"/>
      <c r="G91" s="287">
        <f t="shared" si="4"/>
        <v>1</v>
      </c>
      <c r="H91" s="276">
        <f t="shared" si="5"/>
        <v>20</v>
      </c>
      <c r="I91" s="50"/>
      <c r="J91" s="50"/>
      <c r="K91" s="187"/>
      <c r="L91" s="50"/>
      <c r="M91" s="50"/>
      <c r="N91" s="191"/>
      <c r="O91" s="55">
        <v>20</v>
      </c>
      <c r="P91" s="187"/>
      <c r="Q91" s="42"/>
    </row>
    <row r="92" spans="1:17" ht="15" customHeight="1">
      <c r="A92" s="47"/>
      <c r="B92" s="68"/>
      <c r="D92" s="47" t="s">
        <v>95</v>
      </c>
      <c r="E92" s="48">
        <v>117</v>
      </c>
      <c r="F92" s="43"/>
      <c r="G92" s="287">
        <f t="shared" si="4"/>
        <v>1</v>
      </c>
      <c r="H92" s="276">
        <f t="shared" si="5"/>
        <v>20</v>
      </c>
      <c r="I92" s="50"/>
      <c r="J92" s="50"/>
      <c r="K92" s="187"/>
      <c r="L92" s="50"/>
      <c r="M92" s="50"/>
      <c r="N92" s="191"/>
      <c r="O92" s="55">
        <v>20</v>
      </c>
      <c r="P92" s="187"/>
      <c r="Q92" s="42"/>
    </row>
    <row r="93" spans="1:17" ht="15" customHeight="1">
      <c r="A93" s="47"/>
      <c r="B93" s="68"/>
      <c r="D93" s="47" t="s">
        <v>390</v>
      </c>
      <c r="E93" s="48">
        <v>101</v>
      </c>
      <c r="F93" s="43"/>
      <c r="G93" s="287">
        <f t="shared" si="4"/>
        <v>1</v>
      </c>
      <c r="H93" s="276">
        <f t="shared" si="5"/>
        <v>0</v>
      </c>
      <c r="I93" s="50"/>
      <c r="J93" s="50"/>
      <c r="K93" s="187"/>
      <c r="L93" s="50"/>
      <c r="M93" s="50"/>
      <c r="N93" s="191"/>
      <c r="O93" s="55">
        <v>0</v>
      </c>
      <c r="P93" s="187"/>
      <c r="Q93" s="42"/>
    </row>
    <row r="94" spans="1:17" ht="15" customHeight="1">
      <c r="A94" s="47"/>
      <c r="B94" s="68"/>
      <c r="D94" s="47"/>
      <c r="E94" s="48"/>
      <c r="F94" s="43"/>
      <c r="G94" s="292"/>
      <c r="H94" s="225"/>
      <c r="I94" s="50"/>
      <c r="J94" s="50"/>
      <c r="K94" s="187"/>
      <c r="L94" s="50"/>
      <c r="M94" s="50"/>
      <c r="N94" s="191"/>
      <c r="O94" s="55"/>
      <c r="P94" s="187"/>
      <c r="Q94" s="42"/>
    </row>
    <row r="95" spans="1:17" s="45" customFormat="1" ht="15" customHeight="1">
      <c r="A95" s="15" t="s">
        <v>94</v>
      </c>
      <c r="B95" s="68">
        <f>SUM(H96:H103)</f>
        <v>232.5</v>
      </c>
      <c r="C95" s="52">
        <f>SUM(G96:G103)</f>
        <v>12</v>
      </c>
      <c r="D95" s="26"/>
      <c r="E95" s="63"/>
      <c r="F95" s="43"/>
      <c r="G95" s="292"/>
      <c r="H95" s="225"/>
      <c r="I95" s="278"/>
      <c r="J95" s="278"/>
      <c r="K95" s="279"/>
      <c r="L95" s="278"/>
      <c r="M95" s="278"/>
      <c r="N95" s="280"/>
      <c r="O95" s="193"/>
      <c r="P95" s="279"/>
      <c r="Q95" s="42"/>
    </row>
    <row r="96" spans="1:17" ht="15" customHeight="1">
      <c r="A96" s="2"/>
      <c r="B96" s="68"/>
      <c r="D96" s="47" t="s">
        <v>392</v>
      </c>
      <c r="E96" s="48">
        <v>118</v>
      </c>
      <c r="F96" s="43"/>
      <c r="G96" s="287">
        <f t="shared" si="4"/>
        <v>1</v>
      </c>
      <c r="H96" s="276">
        <f t="shared" si="5"/>
        <v>45</v>
      </c>
      <c r="I96" s="50"/>
      <c r="J96" s="50"/>
      <c r="K96" s="187"/>
      <c r="L96" s="50"/>
      <c r="M96" s="50"/>
      <c r="N96" s="191"/>
      <c r="O96" s="55">
        <v>45</v>
      </c>
      <c r="P96" s="187"/>
      <c r="Q96" s="42"/>
    </row>
    <row r="97" spans="1:17" ht="15" customHeight="1">
      <c r="A97" s="47"/>
      <c r="B97" s="68"/>
      <c r="D97" s="47" t="s">
        <v>396</v>
      </c>
      <c r="E97" s="48">
        <v>108</v>
      </c>
      <c r="F97" s="43"/>
      <c r="G97" s="287">
        <f t="shared" si="4"/>
        <v>1</v>
      </c>
      <c r="H97" s="276">
        <f t="shared" si="5"/>
        <v>40</v>
      </c>
      <c r="I97" s="50"/>
      <c r="J97" s="50"/>
      <c r="K97" s="187"/>
      <c r="L97" s="50"/>
      <c r="M97" s="50"/>
      <c r="N97" s="191"/>
      <c r="O97" s="55">
        <v>40</v>
      </c>
      <c r="P97" s="187"/>
      <c r="Q97" s="42"/>
    </row>
    <row r="98" spans="1:17" ht="15" customHeight="1">
      <c r="A98" s="47"/>
      <c r="B98" s="68"/>
      <c r="D98" s="47" t="s">
        <v>125</v>
      </c>
      <c r="E98" s="48">
        <v>92</v>
      </c>
      <c r="F98" s="43"/>
      <c r="G98" s="287">
        <f t="shared" si="4"/>
        <v>1</v>
      </c>
      <c r="H98" s="276">
        <f t="shared" si="5"/>
        <v>35</v>
      </c>
      <c r="I98" s="50"/>
      <c r="J98" s="50"/>
      <c r="K98" s="187"/>
      <c r="L98" s="50"/>
      <c r="M98" s="50"/>
      <c r="N98" s="191"/>
      <c r="O98" s="55">
        <v>35</v>
      </c>
      <c r="P98" s="187"/>
      <c r="Q98" s="42"/>
    </row>
    <row r="99" spans="1:17" ht="15" customHeight="1">
      <c r="A99" s="93"/>
      <c r="B99" s="68"/>
      <c r="D99" s="47" t="s">
        <v>506</v>
      </c>
      <c r="E99" s="198">
        <v>76</v>
      </c>
      <c r="F99" s="43"/>
      <c r="G99" s="287">
        <f t="shared" si="4"/>
        <v>2</v>
      </c>
      <c r="H99" s="276">
        <f t="shared" si="5"/>
        <v>35</v>
      </c>
      <c r="I99" s="50"/>
      <c r="J99" s="50"/>
      <c r="K99" s="189">
        <v>20</v>
      </c>
      <c r="L99" s="50"/>
      <c r="M99" s="50"/>
      <c r="N99" s="191"/>
      <c r="O99" s="55">
        <v>15</v>
      </c>
      <c r="P99" s="187"/>
      <c r="Q99" s="42"/>
    </row>
    <row r="100" spans="1:17" ht="15" customHeight="1">
      <c r="A100" s="47"/>
      <c r="B100" s="68"/>
      <c r="D100" s="47" t="s">
        <v>387</v>
      </c>
      <c r="E100" s="48">
        <v>151</v>
      </c>
      <c r="F100" s="43"/>
      <c r="G100" s="287">
        <f t="shared" si="4"/>
        <v>1</v>
      </c>
      <c r="H100" s="276">
        <f t="shared" si="5"/>
        <v>25</v>
      </c>
      <c r="I100" s="50"/>
      <c r="J100" s="50"/>
      <c r="K100" s="187"/>
      <c r="L100" s="50"/>
      <c r="M100" s="50"/>
      <c r="N100" s="191"/>
      <c r="O100" s="55">
        <v>25</v>
      </c>
      <c r="P100" s="187"/>
      <c r="Q100" s="42"/>
    </row>
    <row r="101" spans="1:17" ht="15" customHeight="1">
      <c r="A101" s="93"/>
      <c r="B101" s="68"/>
      <c r="D101" s="186" t="s">
        <v>424</v>
      </c>
      <c r="E101" s="198">
        <v>180</v>
      </c>
      <c r="F101" s="43"/>
      <c r="G101" s="287">
        <f t="shared" si="4"/>
        <v>1</v>
      </c>
      <c r="H101" s="276">
        <f t="shared" si="5"/>
        <v>25</v>
      </c>
      <c r="I101" s="50"/>
      <c r="J101" s="50"/>
      <c r="K101" s="189">
        <v>25</v>
      </c>
      <c r="L101" s="50"/>
      <c r="M101" s="50"/>
      <c r="N101" s="191"/>
      <c r="O101" s="49"/>
      <c r="P101" s="187"/>
      <c r="Q101" s="42"/>
    </row>
    <row r="102" spans="1:17" ht="15" customHeight="1">
      <c r="A102" s="93"/>
      <c r="B102" s="68"/>
      <c r="D102" s="93" t="s">
        <v>233</v>
      </c>
      <c r="E102" s="190">
        <v>152</v>
      </c>
      <c r="F102" s="43"/>
      <c r="G102" s="287">
        <f t="shared" si="4"/>
        <v>4</v>
      </c>
      <c r="H102" s="276">
        <f t="shared" si="5"/>
        <v>22.5</v>
      </c>
      <c r="I102" s="50"/>
      <c r="J102" s="191">
        <v>5</v>
      </c>
      <c r="K102" s="189">
        <v>0</v>
      </c>
      <c r="L102" s="50"/>
      <c r="M102" s="50"/>
      <c r="N102" s="191">
        <v>2.5</v>
      </c>
      <c r="O102" s="55">
        <v>15</v>
      </c>
      <c r="P102" s="187"/>
      <c r="Q102" s="42"/>
    </row>
    <row r="103" spans="1:17" ht="15" customHeight="1">
      <c r="A103" s="93"/>
      <c r="B103" s="68"/>
      <c r="D103" s="47" t="s">
        <v>497</v>
      </c>
      <c r="E103" s="198">
        <v>97</v>
      </c>
      <c r="F103" s="43"/>
      <c r="G103" s="287">
        <f t="shared" si="4"/>
        <v>1</v>
      </c>
      <c r="H103" s="276">
        <f t="shared" si="5"/>
        <v>5</v>
      </c>
      <c r="I103" s="50"/>
      <c r="J103" s="50"/>
      <c r="K103" s="189">
        <v>5</v>
      </c>
      <c r="L103" s="50"/>
      <c r="M103" s="50"/>
      <c r="N103" s="191"/>
      <c r="O103" s="49"/>
      <c r="P103" s="187"/>
      <c r="Q103" s="42"/>
    </row>
    <row r="104" spans="1:17" ht="15" customHeight="1">
      <c r="A104" s="93"/>
      <c r="B104" s="68"/>
      <c r="D104" s="47"/>
      <c r="E104" s="198"/>
      <c r="F104" s="43"/>
      <c r="G104" s="292"/>
      <c r="H104" s="225"/>
      <c r="I104" s="50"/>
      <c r="J104" s="50"/>
      <c r="L104" s="50"/>
      <c r="M104" s="50"/>
      <c r="N104" s="191"/>
      <c r="O104" s="49"/>
      <c r="P104" s="187"/>
      <c r="Q104" s="42"/>
    </row>
    <row r="105" spans="1:17" s="45" customFormat="1" ht="15" customHeight="1">
      <c r="A105" s="291" t="s">
        <v>7</v>
      </c>
      <c r="B105" s="68">
        <f>SUM(H106:H115)</f>
        <v>389.5</v>
      </c>
      <c r="C105" s="52">
        <f>SUM(G106:G115)</f>
        <v>26</v>
      </c>
      <c r="D105" s="26"/>
      <c r="E105" s="156"/>
      <c r="F105" s="43"/>
      <c r="G105" s="292"/>
      <c r="H105" s="225"/>
      <c r="I105" s="278"/>
      <c r="J105" s="278"/>
      <c r="K105" s="223"/>
      <c r="L105" s="278"/>
      <c r="M105" s="278"/>
      <c r="N105" s="280"/>
      <c r="O105" s="277"/>
      <c r="P105" s="279"/>
      <c r="Q105" s="42"/>
    </row>
    <row r="106" spans="1:17" ht="15" customHeight="1">
      <c r="A106" s="2"/>
      <c r="B106" s="68"/>
      <c r="D106" s="181" t="s">
        <v>359</v>
      </c>
      <c r="E106" s="182">
        <v>116</v>
      </c>
      <c r="F106" s="43"/>
      <c r="G106" s="287">
        <f t="shared" si="4"/>
        <v>7</v>
      </c>
      <c r="H106" s="276">
        <f t="shared" si="5"/>
        <v>119</v>
      </c>
      <c r="I106" s="191">
        <v>6</v>
      </c>
      <c r="J106" s="190">
        <v>17.5</v>
      </c>
      <c r="K106" s="189">
        <v>40</v>
      </c>
      <c r="L106" s="67">
        <v>8</v>
      </c>
      <c r="M106" s="55">
        <v>5</v>
      </c>
      <c r="N106" s="191">
        <v>17.5</v>
      </c>
      <c r="O106" s="49"/>
      <c r="P106" s="187">
        <v>25</v>
      </c>
      <c r="Q106" s="42"/>
    </row>
    <row r="107" spans="1:17" ht="15" customHeight="1">
      <c r="A107" s="47"/>
      <c r="B107" s="68"/>
      <c r="D107" s="2" t="s">
        <v>341</v>
      </c>
      <c r="E107" s="52">
        <v>81</v>
      </c>
      <c r="F107" s="48"/>
      <c r="G107" s="287">
        <f t="shared" si="4"/>
        <v>4</v>
      </c>
      <c r="H107" s="276">
        <f t="shared" si="5"/>
        <v>65</v>
      </c>
      <c r="I107" s="67">
        <v>10</v>
      </c>
      <c r="J107" s="49"/>
      <c r="K107" s="189">
        <v>10</v>
      </c>
      <c r="L107" s="49"/>
      <c r="M107" s="49"/>
      <c r="N107" s="67">
        <v>10</v>
      </c>
      <c r="O107" s="55">
        <v>35</v>
      </c>
      <c r="P107" s="187"/>
      <c r="Q107" s="42"/>
    </row>
    <row r="108" spans="1:17" ht="15" customHeight="1">
      <c r="A108" s="186"/>
      <c r="B108" s="68"/>
      <c r="D108" s="47" t="s">
        <v>471</v>
      </c>
      <c r="E108" s="198">
        <v>98</v>
      </c>
      <c r="F108" s="43"/>
      <c r="G108" s="287">
        <f t="shared" si="4"/>
        <v>3</v>
      </c>
      <c r="H108" s="276">
        <f t="shared" si="5"/>
        <v>57.5</v>
      </c>
      <c r="I108" s="50"/>
      <c r="J108" s="50"/>
      <c r="K108" s="189">
        <v>30</v>
      </c>
      <c r="L108" s="50"/>
      <c r="M108" s="50"/>
      <c r="N108" s="191"/>
      <c r="O108" s="55">
        <v>15</v>
      </c>
      <c r="P108" s="187">
        <v>12.5</v>
      </c>
      <c r="Q108" s="42"/>
    </row>
    <row r="109" spans="1:17" s="69" customFormat="1" ht="15" customHeight="1">
      <c r="A109" s="93"/>
      <c r="B109" s="68"/>
      <c r="C109" s="52"/>
      <c r="D109" s="93" t="s">
        <v>239</v>
      </c>
      <c r="E109" s="190">
        <v>139</v>
      </c>
      <c r="F109" s="200"/>
      <c r="G109" s="287">
        <f t="shared" si="4"/>
        <v>2</v>
      </c>
      <c r="H109" s="276">
        <f t="shared" si="5"/>
        <v>37.5</v>
      </c>
      <c r="I109" s="195"/>
      <c r="J109" s="190">
        <v>17.5</v>
      </c>
      <c r="K109" s="187"/>
      <c r="L109" s="194"/>
      <c r="M109" s="194"/>
      <c r="N109" s="194"/>
      <c r="O109" s="194"/>
      <c r="P109" s="187">
        <v>20</v>
      </c>
      <c r="Q109" s="202"/>
    </row>
    <row r="110" spans="1:17" ht="15" customHeight="1">
      <c r="A110" s="47"/>
      <c r="B110" s="68"/>
      <c r="D110" s="47" t="s">
        <v>397</v>
      </c>
      <c r="E110" s="48">
        <v>100</v>
      </c>
      <c r="F110" s="43"/>
      <c r="G110" s="287">
        <f t="shared" si="4"/>
        <v>1</v>
      </c>
      <c r="H110" s="276">
        <f t="shared" si="5"/>
        <v>30</v>
      </c>
      <c r="I110" s="50"/>
      <c r="J110" s="50"/>
      <c r="K110" s="187"/>
      <c r="L110" s="50"/>
      <c r="M110" s="50"/>
      <c r="N110" s="191"/>
      <c r="O110" s="55">
        <v>30</v>
      </c>
      <c r="P110" s="187"/>
      <c r="Q110" s="42"/>
    </row>
    <row r="111" spans="1:17" ht="15" customHeight="1">
      <c r="A111" s="47"/>
      <c r="B111" s="68"/>
      <c r="D111" s="2" t="s">
        <v>378</v>
      </c>
      <c r="E111" s="201">
        <v>45</v>
      </c>
      <c r="F111" s="63"/>
      <c r="G111" s="287">
        <f t="shared" si="4"/>
        <v>4</v>
      </c>
      <c r="H111" s="276">
        <f t="shared" si="5"/>
        <v>29</v>
      </c>
      <c r="I111" s="67">
        <v>4</v>
      </c>
      <c r="J111" s="52">
        <v>15</v>
      </c>
      <c r="K111" s="189">
        <v>10</v>
      </c>
      <c r="L111" s="49"/>
      <c r="M111" s="49"/>
      <c r="N111" s="49"/>
      <c r="O111" s="55">
        <v>0</v>
      </c>
      <c r="P111" s="187"/>
      <c r="Q111" s="42"/>
    </row>
    <row r="112" spans="1:17" ht="15" customHeight="1">
      <c r="A112" s="181"/>
      <c r="B112" s="68"/>
      <c r="D112" s="181" t="s">
        <v>357</v>
      </c>
      <c r="E112" s="182">
        <v>117</v>
      </c>
      <c r="F112" s="43"/>
      <c r="G112" s="287">
        <f t="shared" si="4"/>
        <v>2</v>
      </c>
      <c r="H112" s="276">
        <f t="shared" si="5"/>
        <v>15.5</v>
      </c>
      <c r="I112" s="50"/>
      <c r="J112" s="50"/>
      <c r="L112" s="67">
        <v>10</v>
      </c>
      <c r="M112" s="55">
        <v>5.5</v>
      </c>
      <c r="N112" s="50"/>
      <c r="O112" s="49"/>
      <c r="P112" s="187"/>
      <c r="Q112" s="42"/>
    </row>
    <row r="113" spans="1:17" ht="15" customHeight="1">
      <c r="A113" s="93"/>
      <c r="B113" s="68"/>
      <c r="D113" s="93" t="s">
        <v>380</v>
      </c>
      <c r="E113" s="190">
        <v>99</v>
      </c>
      <c r="F113" s="63"/>
      <c r="G113" s="287">
        <f t="shared" si="4"/>
        <v>1</v>
      </c>
      <c r="H113" s="276">
        <f t="shared" si="5"/>
        <v>14</v>
      </c>
      <c r="I113" s="191">
        <v>14</v>
      </c>
      <c r="J113" s="49"/>
      <c r="K113" s="187"/>
      <c r="L113" s="49"/>
      <c r="M113" s="49"/>
      <c r="N113" s="49"/>
      <c r="O113" s="49"/>
      <c r="P113" s="187"/>
      <c r="Q113" s="42"/>
    </row>
    <row r="114" spans="1:17" ht="15" customHeight="1">
      <c r="A114" s="2"/>
      <c r="B114" s="68"/>
      <c r="D114" s="2" t="s">
        <v>381</v>
      </c>
      <c r="E114" s="52">
        <v>87</v>
      </c>
      <c r="F114" s="48"/>
      <c r="G114" s="287">
        <f t="shared" si="4"/>
        <v>1</v>
      </c>
      <c r="H114" s="276">
        <f t="shared" si="5"/>
        <v>12</v>
      </c>
      <c r="I114" s="67">
        <v>12</v>
      </c>
      <c r="J114" s="49"/>
      <c r="K114" s="187"/>
      <c r="L114" s="49"/>
      <c r="M114" s="49"/>
      <c r="N114" s="49"/>
      <c r="O114" s="49"/>
      <c r="P114" s="187"/>
      <c r="Q114" s="42"/>
    </row>
    <row r="115" spans="1:17" ht="15" customHeight="1">
      <c r="A115" s="93"/>
      <c r="B115" s="68"/>
      <c r="D115" s="93" t="s">
        <v>382</v>
      </c>
      <c r="E115" s="190">
        <v>66</v>
      </c>
      <c r="F115" s="63"/>
      <c r="G115" s="287">
        <f t="shared" si="4"/>
        <v>1</v>
      </c>
      <c r="H115" s="276">
        <f t="shared" si="5"/>
        <v>10</v>
      </c>
      <c r="I115" s="191">
        <v>10</v>
      </c>
      <c r="J115" s="49"/>
      <c r="K115" s="187"/>
      <c r="L115" s="49"/>
      <c r="M115" s="49"/>
      <c r="N115" s="49"/>
      <c r="O115" s="49"/>
      <c r="P115" s="187"/>
      <c r="Q115" s="42"/>
    </row>
    <row r="116" spans="1:17" ht="15" customHeight="1">
      <c r="A116" s="93"/>
      <c r="B116" s="68"/>
      <c r="D116" s="93"/>
      <c r="E116" s="190"/>
      <c r="F116" s="63"/>
      <c r="G116" s="292"/>
      <c r="H116" s="225"/>
      <c r="I116" s="191"/>
      <c r="J116" s="49"/>
      <c r="K116" s="187"/>
      <c r="L116" s="49"/>
      <c r="M116" s="49"/>
      <c r="N116" s="49"/>
      <c r="O116" s="49"/>
      <c r="P116" s="187"/>
      <c r="Q116" s="42"/>
    </row>
    <row r="117" spans="1:17" s="45" customFormat="1" ht="15" customHeight="1">
      <c r="A117" s="15" t="s">
        <v>152</v>
      </c>
      <c r="B117" s="68">
        <f>SUM(H118:H118)</f>
        <v>15</v>
      </c>
      <c r="C117" s="52">
        <f>SUM(G118:G118)</f>
        <v>1</v>
      </c>
      <c r="D117" s="281"/>
      <c r="E117" s="282"/>
      <c r="F117" s="63"/>
      <c r="G117" s="292"/>
      <c r="H117" s="225"/>
      <c r="I117" s="280"/>
      <c r="J117" s="277"/>
      <c r="K117" s="279"/>
      <c r="L117" s="277"/>
      <c r="M117" s="277"/>
      <c r="N117" s="277"/>
      <c r="O117" s="277"/>
      <c r="P117" s="279"/>
      <c r="Q117" s="42"/>
    </row>
    <row r="118" spans="1:17" ht="15" customHeight="1">
      <c r="A118" s="2"/>
      <c r="B118" s="68"/>
      <c r="D118" s="47" t="s">
        <v>405</v>
      </c>
      <c r="E118" s="48">
        <v>72</v>
      </c>
      <c r="F118" s="43"/>
      <c r="G118" s="287">
        <f t="shared" si="4"/>
        <v>1</v>
      </c>
      <c r="H118" s="276">
        <f t="shared" si="5"/>
        <v>15</v>
      </c>
      <c r="I118" s="50"/>
      <c r="J118" s="50"/>
      <c r="K118" s="187"/>
      <c r="L118" s="50"/>
      <c r="M118" s="50"/>
      <c r="N118" s="191"/>
      <c r="O118" s="55">
        <v>15</v>
      </c>
      <c r="P118" s="187"/>
      <c r="Q118" s="42"/>
    </row>
    <row r="119" spans="1:17" ht="15" customHeight="1">
      <c r="A119" s="2"/>
      <c r="B119" s="68"/>
      <c r="D119" s="47"/>
      <c r="E119" s="48"/>
      <c r="F119" s="43"/>
      <c r="G119" s="292"/>
      <c r="H119" s="225"/>
      <c r="I119" s="50"/>
      <c r="J119" s="50"/>
      <c r="K119" s="187"/>
      <c r="L119" s="50"/>
      <c r="M119" s="50"/>
      <c r="N119" s="191"/>
      <c r="O119" s="55"/>
      <c r="P119" s="187"/>
      <c r="Q119" s="42"/>
    </row>
    <row r="120" spans="1:17" s="45" customFormat="1" ht="15" customHeight="1">
      <c r="A120" s="291" t="s">
        <v>345</v>
      </c>
      <c r="B120" s="68">
        <f>SUM(H121:H121)</f>
        <v>15</v>
      </c>
      <c r="C120" s="52">
        <f>SUM(G121:G121)</f>
        <v>1</v>
      </c>
      <c r="D120" s="26"/>
      <c r="E120" s="63"/>
      <c r="F120" s="43"/>
      <c r="G120" s="292"/>
      <c r="H120" s="225"/>
      <c r="I120" s="278"/>
      <c r="J120" s="278"/>
      <c r="K120" s="279"/>
      <c r="L120" s="278"/>
      <c r="M120" s="278"/>
      <c r="N120" s="280"/>
      <c r="O120" s="193"/>
      <c r="P120" s="279"/>
      <c r="Q120" s="42"/>
    </row>
    <row r="121" spans="1:17" ht="15" customHeight="1">
      <c r="A121" s="2"/>
      <c r="B121" s="68"/>
      <c r="D121" s="181" t="s">
        <v>344</v>
      </c>
      <c r="E121" s="182">
        <v>169</v>
      </c>
      <c r="F121" s="43"/>
      <c r="G121" s="287">
        <f t="shared" si="4"/>
        <v>1</v>
      </c>
      <c r="H121" s="276">
        <f t="shared" si="5"/>
        <v>15</v>
      </c>
      <c r="I121" s="50"/>
      <c r="J121" s="50"/>
      <c r="K121" s="187"/>
      <c r="L121" s="67">
        <v>15</v>
      </c>
      <c r="M121" s="50"/>
      <c r="N121" s="50"/>
      <c r="O121" s="49"/>
      <c r="P121" s="187"/>
      <c r="Q121" s="42"/>
    </row>
    <row r="122" spans="1:17" ht="15" customHeight="1">
      <c r="A122" s="2"/>
      <c r="B122" s="68"/>
      <c r="D122" s="181"/>
      <c r="E122" s="182"/>
      <c r="F122" s="43"/>
      <c r="G122" s="292"/>
      <c r="H122" s="225"/>
      <c r="I122" s="50"/>
      <c r="J122" s="50"/>
      <c r="K122" s="187"/>
      <c r="M122" s="50"/>
      <c r="N122" s="50"/>
      <c r="O122" s="49"/>
      <c r="P122" s="187"/>
      <c r="Q122" s="42"/>
    </row>
    <row r="123" spans="1:17" s="45" customFormat="1" ht="15" customHeight="1">
      <c r="A123" s="290" t="s">
        <v>92</v>
      </c>
      <c r="B123" s="68">
        <f>SUM(H124:H126)</f>
        <v>114</v>
      </c>
      <c r="C123" s="52">
        <f>SUM(G124:G126)</f>
        <v>6</v>
      </c>
      <c r="D123" s="283"/>
      <c r="E123" s="284"/>
      <c r="F123" s="43"/>
      <c r="G123" s="292"/>
      <c r="H123" s="225"/>
      <c r="I123" s="278"/>
      <c r="J123" s="278"/>
      <c r="K123" s="279"/>
      <c r="L123" s="269"/>
      <c r="M123" s="278"/>
      <c r="N123" s="278"/>
      <c r="O123" s="277"/>
      <c r="P123" s="279"/>
      <c r="Q123" s="42"/>
    </row>
    <row r="124" spans="1:17" ht="15" customHeight="1">
      <c r="A124" s="2"/>
      <c r="B124" s="68"/>
      <c r="D124" s="93" t="s">
        <v>327</v>
      </c>
      <c r="E124" s="190">
        <v>149</v>
      </c>
      <c r="F124" s="43"/>
      <c r="G124" s="287">
        <f t="shared" si="4"/>
        <v>3</v>
      </c>
      <c r="H124" s="276">
        <f t="shared" si="5"/>
        <v>60</v>
      </c>
      <c r="I124" s="50"/>
      <c r="J124" s="50"/>
      <c r="K124" s="189">
        <v>30</v>
      </c>
      <c r="L124" s="50"/>
      <c r="M124" s="50"/>
      <c r="N124" s="191">
        <v>0</v>
      </c>
      <c r="O124" s="55">
        <v>30</v>
      </c>
      <c r="P124" s="187"/>
      <c r="Q124" s="42"/>
    </row>
    <row r="125" spans="1:17" ht="15" customHeight="1">
      <c r="A125" s="93"/>
      <c r="B125" s="68"/>
      <c r="D125" s="93" t="s">
        <v>379</v>
      </c>
      <c r="E125" s="190">
        <v>118</v>
      </c>
      <c r="F125" s="63"/>
      <c r="G125" s="287">
        <f t="shared" si="4"/>
        <v>2</v>
      </c>
      <c r="H125" s="276">
        <f t="shared" si="5"/>
        <v>41</v>
      </c>
      <c r="I125" s="191">
        <v>16</v>
      </c>
      <c r="J125" s="49"/>
      <c r="K125" s="189">
        <v>25</v>
      </c>
      <c r="L125" s="49"/>
      <c r="M125" s="49"/>
      <c r="N125" s="49"/>
      <c r="O125" s="49"/>
      <c r="P125" s="187"/>
      <c r="Q125" s="42"/>
    </row>
    <row r="126" spans="1:17" ht="15" customHeight="1">
      <c r="A126" s="181"/>
      <c r="B126" s="68"/>
      <c r="D126" s="181" t="s">
        <v>350</v>
      </c>
      <c r="E126" s="182">
        <v>163</v>
      </c>
      <c r="F126" s="43"/>
      <c r="G126" s="287">
        <f t="shared" si="4"/>
        <v>1</v>
      </c>
      <c r="H126" s="276">
        <f t="shared" si="5"/>
        <v>13</v>
      </c>
      <c r="I126" s="50"/>
      <c r="J126" s="50"/>
      <c r="K126" s="187"/>
      <c r="L126" s="67">
        <v>13</v>
      </c>
      <c r="M126" s="50"/>
      <c r="N126" s="50"/>
      <c r="O126" s="49"/>
      <c r="P126" s="187"/>
      <c r="Q126" s="42"/>
    </row>
    <row r="127" spans="1:17" ht="15" customHeight="1">
      <c r="A127" s="181"/>
      <c r="B127" s="68"/>
      <c r="D127" s="181"/>
      <c r="E127" s="182"/>
      <c r="F127" s="43"/>
      <c r="G127" s="292"/>
      <c r="H127" s="225"/>
      <c r="I127" s="50"/>
      <c r="J127" s="50"/>
      <c r="K127" s="187"/>
      <c r="M127" s="50"/>
      <c r="N127" s="50"/>
      <c r="O127" s="49"/>
      <c r="P127" s="187"/>
      <c r="Q127" s="42"/>
    </row>
    <row r="128" spans="1:17" s="45" customFormat="1" ht="15" customHeight="1">
      <c r="A128" s="290" t="s">
        <v>85</v>
      </c>
      <c r="B128" s="68">
        <f>SUM(H129:H137)</f>
        <v>402.5</v>
      </c>
      <c r="C128" s="52">
        <f>SUM(G129:G137)</f>
        <v>19</v>
      </c>
      <c r="D128" s="283"/>
      <c r="E128" s="284"/>
      <c r="F128" s="43"/>
      <c r="G128" s="292"/>
      <c r="H128" s="225"/>
      <c r="I128" s="278"/>
      <c r="J128" s="278"/>
      <c r="K128" s="279"/>
      <c r="L128" s="269"/>
      <c r="M128" s="278"/>
      <c r="N128" s="278"/>
      <c r="O128" s="277"/>
      <c r="P128" s="279"/>
      <c r="Q128" s="42"/>
    </row>
    <row r="129" spans="2:17" s="69" customFormat="1" ht="15" customHeight="1">
      <c r="B129" s="68"/>
      <c r="C129" s="52"/>
      <c r="D129" s="93" t="s">
        <v>258</v>
      </c>
      <c r="E129" s="190" t="s">
        <v>394</v>
      </c>
      <c r="F129" s="200"/>
      <c r="G129" s="287">
        <f t="shared" si="4"/>
        <v>4</v>
      </c>
      <c r="H129" s="276">
        <f t="shared" si="5"/>
        <v>87.5</v>
      </c>
      <c r="I129" s="195"/>
      <c r="J129" s="190">
        <v>20</v>
      </c>
      <c r="K129" s="189">
        <v>15</v>
      </c>
      <c r="L129" s="194"/>
      <c r="M129" s="194"/>
      <c r="N129" s="191">
        <v>17.5</v>
      </c>
      <c r="O129" s="55">
        <v>35</v>
      </c>
      <c r="P129" s="187"/>
      <c r="Q129" s="202"/>
    </row>
    <row r="130" spans="1:17" ht="15" customHeight="1">
      <c r="A130" s="186"/>
      <c r="B130" s="68"/>
      <c r="D130" s="186" t="s">
        <v>406</v>
      </c>
      <c r="E130" s="198">
        <v>223</v>
      </c>
      <c r="F130" s="43"/>
      <c r="G130" s="287">
        <f t="shared" si="4"/>
        <v>2</v>
      </c>
      <c r="H130" s="276">
        <f t="shared" si="5"/>
        <v>70</v>
      </c>
      <c r="I130" s="50"/>
      <c r="J130" s="50"/>
      <c r="K130" s="189">
        <v>45</v>
      </c>
      <c r="L130" s="50"/>
      <c r="M130" s="50"/>
      <c r="N130" s="191"/>
      <c r="O130" s="49"/>
      <c r="P130" s="187">
        <v>25</v>
      </c>
      <c r="Q130" s="42"/>
    </row>
    <row r="131" spans="1:17" ht="15" customHeight="1">
      <c r="A131" s="2"/>
      <c r="B131" s="68"/>
      <c r="D131" s="2" t="s">
        <v>335</v>
      </c>
      <c r="E131" s="52">
        <v>85</v>
      </c>
      <c r="F131" s="43"/>
      <c r="G131" s="287">
        <f t="shared" si="4"/>
        <v>2</v>
      </c>
      <c r="H131" s="276">
        <f t="shared" si="5"/>
        <v>62.5</v>
      </c>
      <c r="I131" s="50"/>
      <c r="J131" s="50"/>
      <c r="K131" s="187"/>
      <c r="L131" s="50"/>
      <c r="M131" s="50"/>
      <c r="N131" s="67">
        <v>27.5</v>
      </c>
      <c r="O131" s="55">
        <v>35</v>
      </c>
      <c r="P131" s="187"/>
      <c r="Q131" s="42"/>
    </row>
    <row r="132" spans="1:17" s="69" customFormat="1" ht="15" customHeight="1">
      <c r="A132" s="93"/>
      <c r="B132" s="68"/>
      <c r="C132" s="52"/>
      <c r="D132" s="93" t="s">
        <v>251</v>
      </c>
      <c r="E132" s="190">
        <v>106</v>
      </c>
      <c r="F132" s="200"/>
      <c r="G132" s="287">
        <f t="shared" si="4"/>
        <v>3</v>
      </c>
      <c r="H132" s="276">
        <f t="shared" si="5"/>
        <v>47.5</v>
      </c>
      <c r="I132" s="195"/>
      <c r="J132" s="190">
        <v>10</v>
      </c>
      <c r="K132" s="187"/>
      <c r="L132" s="194"/>
      <c r="M132" s="194"/>
      <c r="N132" s="191">
        <v>12.5</v>
      </c>
      <c r="O132" s="55">
        <v>25</v>
      </c>
      <c r="P132" s="187"/>
      <c r="Q132" s="202"/>
    </row>
    <row r="133" spans="1:17" ht="15" customHeight="1">
      <c r="A133" s="93"/>
      <c r="B133" s="68"/>
      <c r="D133" s="93" t="s">
        <v>340</v>
      </c>
      <c r="E133" s="190" t="s">
        <v>64</v>
      </c>
      <c r="F133" s="43"/>
      <c r="G133" s="287">
        <f t="shared" si="4"/>
        <v>2</v>
      </c>
      <c r="H133" s="276">
        <f t="shared" si="5"/>
        <v>45</v>
      </c>
      <c r="I133" s="50"/>
      <c r="J133" s="50"/>
      <c r="K133" s="187"/>
      <c r="L133" s="50"/>
      <c r="M133" s="50"/>
      <c r="N133" s="191">
        <v>15</v>
      </c>
      <c r="O133" s="55">
        <v>30</v>
      </c>
      <c r="P133" s="187"/>
      <c r="Q133" s="42"/>
    </row>
    <row r="134" spans="1:17" ht="15" customHeight="1">
      <c r="A134" s="47"/>
      <c r="B134" s="68"/>
      <c r="D134" s="47" t="s">
        <v>383</v>
      </c>
      <c r="E134" s="48" t="s">
        <v>384</v>
      </c>
      <c r="F134" s="43"/>
      <c r="G134" s="287">
        <f t="shared" si="4"/>
        <v>2</v>
      </c>
      <c r="H134" s="276">
        <f t="shared" si="5"/>
        <v>27.5</v>
      </c>
      <c r="I134" s="50"/>
      <c r="J134" s="50"/>
      <c r="K134" s="187"/>
      <c r="L134" s="50"/>
      <c r="M134" s="50"/>
      <c r="N134" s="191"/>
      <c r="O134" s="55">
        <v>20</v>
      </c>
      <c r="P134" s="187">
        <v>7.5</v>
      </c>
      <c r="Q134" s="42"/>
    </row>
    <row r="135" spans="1:17" ht="15" customHeight="1">
      <c r="A135" s="93"/>
      <c r="B135" s="68"/>
      <c r="D135" s="93" t="s">
        <v>328</v>
      </c>
      <c r="E135" s="190">
        <v>148</v>
      </c>
      <c r="F135" s="43"/>
      <c r="G135" s="287">
        <f t="shared" si="4"/>
        <v>1</v>
      </c>
      <c r="H135" s="276">
        <f t="shared" si="5"/>
        <v>27.5</v>
      </c>
      <c r="I135" s="50"/>
      <c r="J135" s="50"/>
      <c r="K135" s="187"/>
      <c r="L135" s="50"/>
      <c r="M135" s="50"/>
      <c r="N135" s="191">
        <v>27.5</v>
      </c>
      <c r="O135" s="49"/>
      <c r="P135" s="187"/>
      <c r="Q135" s="42"/>
    </row>
    <row r="136" spans="1:17" ht="15" customHeight="1">
      <c r="A136" s="2"/>
      <c r="B136" s="68"/>
      <c r="D136" s="2" t="s">
        <v>230</v>
      </c>
      <c r="E136" s="52">
        <v>182</v>
      </c>
      <c r="F136" s="43"/>
      <c r="G136" s="287">
        <f t="shared" si="4"/>
        <v>2</v>
      </c>
      <c r="H136" s="276">
        <f t="shared" si="5"/>
        <v>17.5</v>
      </c>
      <c r="I136" s="50"/>
      <c r="J136" s="67">
        <v>17.5</v>
      </c>
      <c r="K136" s="189">
        <v>0</v>
      </c>
      <c r="L136" s="50"/>
      <c r="M136" s="50"/>
      <c r="N136" s="50"/>
      <c r="O136" s="49"/>
      <c r="P136" s="187"/>
      <c r="Q136" s="42"/>
    </row>
    <row r="137" spans="1:17" ht="15" customHeight="1">
      <c r="A137" s="3"/>
      <c r="B137" s="68"/>
      <c r="D137" s="3" t="s">
        <v>549</v>
      </c>
      <c r="E137" s="107">
        <v>185</v>
      </c>
      <c r="F137" s="43"/>
      <c r="G137" s="287">
        <f t="shared" si="4"/>
        <v>1</v>
      </c>
      <c r="H137" s="276">
        <f t="shared" si="5"/>
        <v>17.5</v>
      </c>
      <c r="I137" s="50"/>
      <c r="J137" s="50"/>
      <c r="K137" s="187"/>
      <c r="L137" s="50"/>
      <c r="M137" s="50"/>
      <c r="N137" s="191"/>
      <c r="O137" s="49"/>
      <c r="P137" s="198">
        <v>17.5</v>
      </c>
      <c r="Q137" s="42"/>
    </row>
    <row r="138" spans="1:17" ht="15" customHeight="1">
      <c r="A138" s="3"/>
      <c r="B138" s="68"/>
      <c r="D138" s="3"/>
      <c r="E138" s="107"/>
      <c r="F138" s="43"/>
      <c r="G138" s="292"/>
      <c r="H138" s="225"/>
      <c r="I138" s="50"/>
      <c r="J138" s="50"/>
      <c r="K138" s="187"/>
      <c r="L138" s="50"/>
      <c r="M138" s="50"/>
      <c r="N138" s="191"/>
      <c r="O138" s="49"/>
      <c r="P138" s="198"/>
      <c r="Q138" s="42"/>
    </row>
    <row r="139" spans="1:17" s="45" customFormat="1" ht="15" customHeight="1">
      <c r="A139" s="291" t="s">
        <v>8</v>
      </c>
      <c r="B139" s="68">
        <f>SUM(H140:H146)</f>
        <v>274.5</v>
      </c>
      <c r="C139" s="52">
        <f>SUM(G140:G146)</f>
        <v>19</v>
      </c>
      <c r="D139" s="27"/>
      <c r="E139" s="203"/>
      <c r="F139" s="43"/>
      <c r="G139" s="292"/>
      <c r="H139" s="225"/>
      <c r="I139" s="278"/>
      <c r="J139" s="278"/>
      <c r="K139" s="279"/>
      <c r="L139" s="278"/>
      <c r="M139" s="278"/>
      <c r="N139" s="280"/>
      <c r="O139" s="277"/>
      <c r="P139" s="156"/>
      <c r="Q139" s="42"/>
    </row>
    <row r="140" spans="1:17" ht="15" customHeight="1">
      <c r="A140" s="2"/>
      <c r="B140" s="291"/>
      <c r="C140" s="182"/>
      <c r="D140" s="181" t="s">
        <v>364</v>
      </c>
      <c r="E140" s="182">
        <v>78</v>
      </c>
      <c r="F140" s="48"/>
      <c r="G140" s="287">
        <f t="shared" si="4"/>
        <v>7</v>
      </c>
      <c r="H140" s="276">
        <f t="shared" si="5"/>
        <v>116.5</v>
      </c>
      <c r="I140" s="67">
        <v>14</v>
      </c>
      <c r="J140" s="52">
        <v>15</v>
      </c>
      <c r="K140" s="189">
        <v>40</v>
      </c>
      <c r="L140" s="67">
        <v>6</v>
      </c>
      <c r="M140" s="55">
        <v>4</v>
      </c>
      <c r="N140" s="67">
        <v>17.5</v>
      </c>
      <c r="O140" s="55">
        <v>20</v>
      </c>
      <c r="P140" s="187"/>
      <c r="Q140" s="42"/>
    </row>
    <row r="141" spans="1:17" ht="15" customHeight="1">
      <c r="A141" s="181"/>
      <c r="B141" s="181"/>
      <c r="C141" s="182"/>
      <c r="D141" s="181" t="s">
        <v>362</v>
      </c>
      <c r="E141" s="182">
        <v>87</v>
      </c>
      <c r="F141" s="63" t="s">
        <v>59</v>
      </c>
      <c r="G141" s="287">
        <f t="shared" si="4"/>
        <v>3</v>
      </c>
      <c r="H141" s="276">
        <f t="shared" si="5"/>
        <v>56</v>
      </c>
      <c r="I141" s="49"/>
      <c r="J141" s="52">
        <v>25</v>
      </c>
      <c r="K141" s="187"/>
      <c r="L141" s="67">
        <v>6</v>
      </c>
      <c r="M141" s="49"/>
      <c r="N141" s="49"/>
      <c r="O141" s="55">
        <v>25</v>
      </c>
      <c r="P141" s="187"/>
      <c r="Q141" s="42"/>
    </row>
    <row r="142" spans="1:17" ht="15" customHeight="1">
      <c r="A142" s="181"/>
      <c r="B142" s="181"/>
      <c r="C142" s="182"/>
      <c r="D142" s="181" t="s">
        <v>361</v>
      </c>
      <c r="E142" s="182">
        <v>75</v>
      </c>
      <c r="F142" s="43"/>
      <c r="G142" s="287">
        <f t="shared" si="4"/>
        <v>3</v>
      </c>
      <c r="H142" s="276">
        <f t="shared" si="5"/>
        <v>37</v>
      </c>
      <c r="I142" s="50"/>
      <c r="J142" s="50"/>
      <c r="K142" s="189">
        <v>20</v>
      </c>
      <c r="L142" s="67">
        <v>7</v>
      </c>
      <c r="M142" s="50"/>
      <c r="N142" s="67">
        <v>10</v>
      </c>
      <c r="O142" s="49"/>
      <c r="P142" s="187"/>
      <c r="Q142" s="42"/>
    </row>
    <row r="143" spans="1:17" ht="15" customHeight="1">
      <c r="A143" s="181"/>
      <c r="B143" s="181"/>
      <c r="C143" s="182"/>
      <c r="D143" s="181" t="s">
        <v>351</v>
      </c>
      <c r="E143" s="182">
        <v>113</v>
      </c>
      <c r="F143" s="43"/>
      <c r="G143" s="287">
        <f t="shared" si="4"/>
        <v>2</v>
      </c>
      <c r="H143" s="276">
        <f t="shared" si="5"/>
        <v>27</v>
      </c>
      <c r="I143" s="50"/>
      <c r="J143" s="50"/>
      <c r="L143" s="67">
        <v>12</v>
      </c>
      <c r="M143" s="50"/>
      <c r="N143" s="50"/>
      <c r="O143" s="55">
        <v>15</v>
      </c>
      <c r="P143" s="187"/>
      <c r="Q143" s="42"/>
    </row>
    <row r="144" spans="1:17" ht="15" customHeight="1">
      <c r="A144" s="47"/>
      <c r="B144" s="47"/>
      <c r="C144" s="48"/>
      <c r="D144" s="47" t="s">
        <v>246</v>
      </c>
      <c r="E144" s="48">
        <v>105</v>
      </c>
      <c r="F144" s="43"/>
      <c r="G144" s="287">
        <f t="shared" si="4"/>
        <v>2</v>
      </c>
      <c r="H144" s="276">
        <f t="shared" si="5"/>
        <v>21</v>
      </c>
      <c r="I144" s="50"/>
      <c r="J144" s="190">
        <v>15</v>
      </c>
      <c r="L144" s="50"/>
      <c r="M144" s="55">
        <v>6</v>
      </c>
      <c r="N144" s="50"/>
      <c r="O144" s="49"/>
      <c r="P144" s="187"/>
      <c r="Q144" s="42"/>
    </row>
    <row r="145" spans="1:17" ht="15" customHeight="1">
      <c r="A145" s="3"/>
      <c r="B145" s="3"/>
      <c r="C145" s="48"/>
      <c r="D145" s="3" t="s">
        <v>553</v>
      </c>
      <c r="E145" s="107">
        <v>110</v>
      </c>
      <c r="F145" s="43"/>
      <c r="G145" s="287">
        <f t="shared" si="4"/>
        <v>1</v>
      </c>
      <c r="H145" s="276">
        <f t="shared" si="5"/>
        <v>15</v>
      </c>
      <c r="I145" s="50"/>
      <c r="J145" s="50"/>
      <c r="K145" s="187"/>
      <c r="L145" s="50"/>
      <c r="M145" s="50"/>
      <c r="N145" s="191"/>
      <c r="O145" s="49"/>
      <c r="P145" s="198">
        <v>15</v>
      </c>
      <c r="Q145" s="42"/>
    </row>
    <row r="146" spans="1:17" ht="15" customHeight="1">
      <c r="A146" s="181"/>
      <c r="B146" s="181"/>
      <c r="C146" s="182"/>
      <c r="D146" s="181" t="s">
        <v>366</v>
      </c>
      <c r="E146" s="182">
        <v>40</v>
      </c>
      <c r="F146" s="43" t="s">
        <v>59</v>
      </c>
      <c r="G146" s="287">
        <f t="shared" si="4"/>
        <v>1</v>
      </c>
      <c r="H146" s="276">
        <f t="shared" si="5"/>
        <v>2</v>
      </c>
      <c r="I146" s="49"/>
      <c r="J146" s="49"/>
      <c r="K146" s="187"/>
      <c r="L146" s="67">
        <v>2</v>
      </c>
      <c r="M146" s="49"/>
      <c r="N146" s="49"/>
      <c r="O146" s="49"/>
      <c r="P146" s="187"/>
      <c r="Q146" s="42"/>
    </row>
    <row r="148" spans="1:17" ht="15" customHeight="1">
      <c r="A148" s="93"/>
      <c r="B148" s="93"/>
      <c r="C148" s="190"/>
      <c r="D148" s="93"/>
      <c r="E148" s="190"/>
      <c r="F148" s="43"/>
      <c r="G148" s="289"/>
      <c r="H148" s="56"/>
      <c r="I148" s="50"/>
      <c r="J148" s="50"/>
      <c r="K148" s="187"/>
      <c r="L148" s="50"/>
      <c r="M148" s="50"/>
      <c r="N148" s="191"/>
      <c r="O148" s="49"/>
      <c r="P148" s="187"/>
      <c r="Q148" s="42"/>
    </row>
    <row r="149" spans="1:17" ht="15" customHeight="1">
      <c r="A149" s="93"/>
      <c r="B149" s="93"/>
      <c r="C149" s="190"/>
      <c r="D149" s="93"/>
      <c r="E149" s="190"/>
      <c r="F149" s="43"/>
      <c r="G149" s="289"/>
      <c r="H149" s="56"/>
      <c r="I149" s="50"/>
      <c r="J149" s="50"/>
      <c r="K149" s="187"/>
      <c r="L149" s="50"/>
      <c r="M149" s="50"/>
      <c r="N149" s="191"/>
      <c r="O149" s="49"/>
      <c r="P149" s="187"/>
      <c r="Q149" s="42"/>
    </row>
    <row r="150" spans="1:17" ht="15" customHeight="1">
      <c r="A150" s="93"/>
      <c r="B150" s="93"/>
      <c r="C150" s="190"/>
      <c r="D150" s="93"/>
      <c r="E150" s="190"/>
      <c r="F150" s="43"/>
      <c r="G150" s="289"/>
      <c r="H150" s="56"/>
      <c r="I150" s="50"/>
      <c r="J150" s="50"/>
      <c r="K150" s="187"/>
      <c r="L150" s="50"/>
      <c r="M150" s="50"/>
      <c r="N150" s="191"/>
      <c r="O150" s="49"/>
      <c r="P150" s="187"/>
      <c r="Q150" s="42"/>
    </row>
    <row r="151" spans="1:17" ht="15" customHeight="1">
      <c r="A151" s="93"/>
      <c r="B151" s="93"/>
      <c r="C151" s="190"/>
      <c r="D151" s="93"/>
      <c r="E151" s="190"/>
      <c r="F151" s="43"/>
      <c r="G151" s="289"/>
      <c r="H151" s="56"/>
      <c r="I151" s="50"/>
      <c r="J151" s="50"/>
      <c r="K151" s="187"/>
      <c r="L151" s="50"/>
      <c r="M151" s="50"/>
      <c r="N151" s="191"/>
      <c r="O151" s="49"/>
      <c r="P151" s="187"/>
      <c r="Q151" s="42"/>
    </row>
    <row r="152" spans="1:17" ht="15" customHeight="1">
      <c r="A152" s="93"/>
      <c r="B152" s="93"/>
      <c r="C152" s="190"/>
      <c r="D152" s="93"/>
      <c r="E152" s="190"/>
      <c r="F152" s="43"/>
      <c r="G152" s="289"/>
      <c r="H152" s="56"/>
      <c r="I152" s="50"/>
      <c r="J152" s="50"/>
      <c r="K152" s="187"/>
      <c r="L152" s="50"/>
      <c r="M152" s="50"/>
      <c r="N152" s="191"/>
      <c r="O152" s="49"/>
      <c r="P152" s="187"/>
      <c r="Q152" s="42"/>
    </row>
    <row r="153" spans="1:17" ht="15" customHeight="1">
      <c r="A153" s="93"/>
      <c r="B153" s="93"/>
      <c r="C153" s="190"/>
      <c r="D153" s="93"/>
      <c r="E153" s="190"/>
      <c r="F153" s="43"/>
      <c r="G153" s="289"/>
      <c r="H153" s="56"/>
      <c r="I153" s="50"/>
      <c r="J153" s="50"/>
      <c r="K153" s="187"/>
      <c r="L153" s="50"/>
      <c r="M153" s="50"/>
      <c r="N153" s="191"/>
      <c r="O153" s="49"/>
      <c r="P153" s="187"/>
      <c r="Q153" s="42"/>
    </row>
    <row r="154" spans="1:17" ht="15" customHeight="1">
      <c r="A154" s="93"/>
      <c r="B154" s="93"/>
      <c r="C154" s="190"/>
      <c r="D154" s="93"/>
      <c r="E154" s="190"/>
      <c r="F154" s="43"/>
      <c r="G154" s="289"/>
      <c r="H154" s="56"/>
      <c r="I154" s="50"/>
      <c r="J154" s="50"/>
      <c r="K154" s="187"/>
      <c r="L154" s="50"/>
      <c r="M154" s="50"/>
      <c r="N154" s="191"/>
      <c r="O154" s="49"/>
      <c r="P154" s="187"/>
      <c r="Q154" s="42"/>
    </row>
    <row r="155" spans="1:17" ht="15" customHeight="1">
      <c r="A155" s="93"/>
      <c r="B155" s="93"/>
      <c r="C155" s="190"/>
      <c r="D155" s="93"/>
      <c r="E155" s="190"/>
      <c r="F155" s="43"/>
      <c r="G155" s="289"/>
      <c r="H155" s="56"/>
      <c r="I155" s="50"/>
      <c r="J155" s="50"/>
      <c r="K155" s="187"/>
      <c r="L155" s="50"/>
      <c r="M155" s="50"/>
      <c r="N155" s="191"/>
      <c r="O155" s="49"/>
      <c r="P155" s="187"/>
      <c r="Q155" s="42"/>
    </row>
    <row r="156" spans="1:17" ht="15" customHeight="1">
      <c r="A156" s="93"/>
      <c r="B156" s="93"/>
      <c r="C156" s="190"/>
      <c r="D156" s="93"/>
      <c r="E156" s="190"/>
      <c r="F156" s="43"/>
      <c r="G156" s="289"/>
      <c r="H156" s="56"/>
      <c r="I156" s="50"/>
      <c r="J156" s="50"/>
      <c r="K156" s="187"/>
      <c r="L156" s="50"/>
      <c r="M156" s="50"/>
      <c r="N156" s="191"/>
      <c r="O156" s="49"/>
      <c r="P156" s="187"/>
      <c r="Q156" s="42"/>
    </row>
    <row r="157" spans="1:17" ht="15" customHeight="1">
      <c r="A157" s="93"/>
      <c r="B157" s="93"/>
      <c r="C157" s="190"/>
      <c r="D157" s="93"/>
      <c r="E157" s="190"/>
      <c r="F157" s="43"/>
      <c r="G157" s="289"/>
      <c r="H157" s="56"/>
      <c r="I157" s="50"/>
      <c r="J157" s="50"/>
      <c r="K157" s="187"/>
      <c r="L157" s="50"/>
      <c r="M157" s="50"/>
      <c r="N157" s="191"/>
      <c r="O157" s="49"/>
      <c r="P157" s="187"/>
      <c r="Q157" s="42"/>
    </row>
    <row r="158" spans="1:17" ht="15" customHeight="1">
      <c r="A158" s="93"/>
      <c r="B158" s="93"/>
      <c r="C158" s="190"/>
      <c r="D158" s="93"/>
      <c r="E158" s="190"/>
      <c r="F158" s="43"/>
      <c r="G158" s="289"/>
      <c r="H158" s="56"/>
      <c r="I158" s="50"/>
      <c r="J158" s="50"/>
      <c r="K158" s="187"/>
      <c r="L158" s="50"/>
      <c r="M158" s="50"/>
      <c r="N158" s="191"/>
      <c r="O158" s="49"/>
      <c r="P158" s="187"/>
      <c r="Q158" s="42"/>
    </row>
    <row r="159" spans="1:17" ht="15" customHeight="1">
      <c r="A159" s="93"/>
      <c r="B159" s="93"/>
      <c r="C159" s="190"/>
      <c r="D159" s="93"/>
      <c r="E159" s="190"/>
      <c r="F159" s="43"/>
      <c r="G159" s="289"/>
      <c r="H159" s="56"/>
      <c r="I159" s="50"/>
      <c r="J159" s="50"/>
      <c r="K159" s="187"/>
      <c r="L159" s="50"/>
      <c r="M159" s="50"/>
      <c r="N159" s="191"/>
      <c r="O159" s="49"/>
      <c r="P159" s="187"/>
      <c r="Q159" s="42"/>
    </row>
    <row r="160" spans="1:17" ht="15" customHeight="1">
      <c r="A160" s="93"/>
      <c r="B160" s="93"/>
      <c r="C160" s="190"/>
      <c r="D160" s="93"/>
      <c r="E160" s="190"/>
      <c r="F160" s="43"/>
      <c r="G160" s="289"/>
      <c r="H160" s="56"/>
      <c r="I160" s="50"/>
      <c r="J160" s="50"/>
      <c r="K160" s="187"/>
      <c r="L160" s="50"/>
      <c r="M160" s="50"/>
      <c r="N160" s="191"/>
      <c r="O160" s="49"/>
      <c r="P160" s="187"/>
      <c r="Q160" s="42"/>
    </row>
    <row r="161" spans="1:17" ht="15" customHeight="1">
      <c r="A161" s="93"/>
      <c r="B161" s="93"/>
      <c r="C161" s="190"/>
      <c r="D161" s="93"/>
      <c r="E161" s="190"/>
      <c r="F161" s="43"/>
      <c r="G161" s="289"/>
      <c r="H161" s="56"/>
      <c r="I161" s="50"/>
      <c r="J161" s="50"/>
      <c r="K161" s="187"/>
      <c r="L161" s="50"/>
      <c r="M161" s="50"/>
      <c r="N161" s="191"/>
      <c r="O161" s="49"/>
      <c r="P161" s="187"/>
      <c r="Q161" s="42"/>
    </row>
    <row r="162" spans="1:17" ht="15" customHeight="1">
      <c r="A162" s="93"/>
      <c r="B162" s="93"/>
      <c r="C162" s="190"/>
      <c r="D162" s="93"/>
      <c r="E162" s="190"/>
      <c r="F162" s="43"/>
      <c r="G162" s="289"/>
      <c r="H162" s="56"/>
      <c r="I162" s="50"/>
      <c r="J162" s="50"/>
      <c r="K162" s="187"/>
      <c r="L162" s="50"/>
      <c r="M162" s="50"/>
      <c r="N162" s="191"/>
      <c r="O162" s="49"/>
      <c r="P162" s="187"/>
      <c r="Q162" s="42"/>
    </row>
    <row r="163" spans="1:17" ht="15" customHeight="1">
      <c r="A163" s="93"/>
      <c r="B163" s="93"/>
      <c r="C163" s="190"/>
      <c r="D163" s="93"/>
      <c r="E163" s="190"/>
      <c r="F163" s="43"/>
      <c r="G163" s="289"/>
      <c r="H163" s="56"/>
      <c r="I163" s="50"/>
      <c r="J163" s="50"/>
      <c r="K163" s="187"/>
      <c r="L163" s="50"/>
      <c r="M163" s="50"/>
      <c r="N163" s="191"/>
      <c r="O163" s="49"/>
      <c r="P163" s="187"/>
      <c r="Q163" s="42"/>
    </row>
    <row r="164" spans="1:17" ht="15" customHeight="1">
      <c r="A164" s="93"/>
      <c r="B164" s="93"/>
      <c r="C164" s="190"/>
      <c r="D164" s="93"/>
      <c r="E164" s="190"/>
      <c r="F164" s="43"/>
      <c r="G164" s="289"/>
      <c r="H164" s="56"/>
      <c r="I164" s="50"/>
      <c r="J164" s="50"/>
      <c r="K164" s="187"/>
      <c r="L164" s="50"/>
      <c r="M164" s="50"/>
      <c r="N164" s="191"/>
      <c r="O164" s="49"/>
      <c r="P164" s="187"/>
      <c r="Q164" s="42"/>
    </row>
    <row r="165" spans="1:17" ht="15" customHeight="1">
      <c r="A165" s="93"/>
      <c r="B165" s="93"/>
      <c r="C165" s="190"/>
      <c r="D165" s="93"/>
      <c r="E165" s="190"/>
      <c r="F165" s="43"/>
      <c r="G165" s="289"/>
      <c r="H165" s="56"/>
      <c r="I165" s="50"/>
      <c r="J165" s="50"/>
      <c r="K165" s="187"/>
      <c r="L165" s="50"/>
      <c r="M165" s="50"/>
      <c r="N165" s="191"/>
      <c r="O165" s="49"/>
      <c r="P165" s="187"/>
      <c r="Q165" s="42"/>
    </row>
    <row r="166" spans="1:17" ht="15" customHeight="1">
      <c r="A166" s="93"/>
      <c r="B166" s="93"/>
      <c r="C166" s="190"/>
      <c r="D166" s="93"/>
      <c r="E166" s="190"/>
      <c r="F166" s="43"/>
      <c r="G166" s="289"/>
      <c r="H166" s="56"/>
      <c r="I166" s="50"/>
      <c r="J166" s="50"/>
      <c r="K166" s="187"/>
      <c r="L166" s="50"/>
      <c r="M166" s="50"/>
      <c r="N166" s="191"/>
      <c r="O166" s="49"/>
      <c r="P166" s="187"/>
      <c r="Q166" s="42"/>
    </row>
    <row r="167" spans="1:17" ht="15" customHeight="1">
      <c r="A167" s="93"/>
      <c r="B167" s="93"/>
      <c r="C167" s="190"/>
      <c r="D167" s="93"/>
      <c r="E167" s="190"/>
      <c r="F167" s="43"/>
      <c r="G167" s="289"/>
      <c r="H167" s="56"/>
      <c r="I167" s="50"/>
      <c r="J167" s="50"/>
      <c r="K167" s="187"/>
      <c r="L167" s="50"/>
      <c r="M167" s="50"/>
      <c r="N167" s="191"/>
      <c r="O167" s="49"/>
      <c r="P167" s="187"/>
      <c r="Q167" s="42"/>
    </row>
    <row r="168" spans="1:17" ht="15" customHeight="1">
      <c r="A168" s="93"/>
      <c r="B168" s="93"/>
      <c r="C168" s="190"/>
      <c r="D168" s="93"/>
      <c r="E168" s="190"/>
      <c r="F168" s="43"/>
      <c r="G168" s="289"/>
      <c r="H168" s="56"/>
      <c r="I168" s="50"/>
      <c r="J168" s="50"/>
      <c r="K168" s="187"/>
      <c r="L168" s="50"/>
      <c r="M168" s="50"/>
      <c r="N168" s="191"/>
      <c r="O168" s="49"/>
      <c r="P168" s="187"/>
      <c r="Q168" s="42"/>
    </row>
    <row r="169" spans="1:16" ht="22.5" customHeight="1">
      <c r="A169" s="2"/>
      <c r="B169" s="2"/>
      <c r="P169" s="184"/>
    </row>
  </sheetData>
  <printOptions/>
  <pageMargins left="0.33" right="0.31496062992125984" top="0.97" bottom="0.57" header="0.41" footer="0.55"/>
  <pageSetup horizontalDpi="360" verticalDpi="360" orientation="portrait" paperSize="9" scale="46" r:id="rId2"/>
  <headerFooter alignWithMargins="0">
    <oddHeader>&amp;C&amp;"Arial,Bold"&amp;16&amp;UBRISTOL CHESS GRAND PRIX 2004/2005
&amp;14Individual scores by section
As at : 31st August 2005 (end of 2004-05 season)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7"/>
  <sheetViews>
    <sheetView zoomScale="75" zoomScaleNormal="75" workbookViewId="0" topLeftCell="A1">
      <selection activeCell="P1" sqref="P1"/>
    </sheetView>
  </sheetViews>
  <sheetFormatPr defaultColWidth="9.140625" defaultRowHeight="12.75"/>
  <cols>
    <col min="1" max="1" width="6.28125" style="54" customWidth="1"/>
    <col min="2" max="2" width="23.57421875" style="2" customWidth="1"/>
    <col min="3" max="3" width="18.140625" style="2" customWidth="1"/>
    <col min="4" max="4" width="8.28125" style="2" customWidth="1"/>
    <col min="5" max="5" width="5.421875" style="3" customWidth="1"/>
    <col min="6" max="9" width="5.7109375" style="3" customWidth="1"/>
    <col min="10" max="10" width="7.00390625" style="86" customWidth="1"/>
    <col min="11" max="11" width="2.8515625" style="2" customWidth="1"/>
    <col min="12" max="12" width="5.57421875" style="2" customWidth="1"/>
    <col min="13" max="16384" width="9.140625" style="2" customWidth="1"/>
  </cols>
  <sheetData>
    <row r="1" spans="1:10" ht="12.75">
      <c r="A1" s="376" t="s">
        <v>17</v>
      </c>
      <c r="B1" s="377"/>
      <c r="C1" s="377"/>
      <c r="D1" s="377"/>
      <c r="E1" s="377"/>
      <c r="F1" s="377"/>
      <c r="G1" s="377"/>
      <c r="H1" s="377"/>
      <c r="I1" s="377"/>
      <c r="J1" s="377"/>
    </row>
    <row r="2" ht="4.5" customHeight="1">
      <c r="D2" s="54"/>
    </row>
    <row r="3" spans="2:10" ht="25.5" customHeight="1">
      <c r="B3" s="15" t="s">
        <v>0</v>
      </c>
      <c r="C3" s="15" t="s">
        <v>1</v>
      </c>
      <c r="D3" s="87" t="s">
        <v>2</v>
      </c>
      <c r="E3" s="24" t="s">
        <v>13</v>
      </c>
      <c r="F3" s="24" t="s">
        <v>14</v>
      </c>
      <c r="G3" s="24" t="s">
        <v>5</v>
      </c>
      <c r="H3" s="24" t="s">
        <v>15</v>
      </c>
      <c r="I3" s="24" t="s">
        <v>16</v>
      </c>
      <c r="J3" s="88" t="s">
        <v>373</v>
      </c>
    </row>
    <row r="4" ht="6" customHeight="1">
      <c r="D4" s="54"/>
    </row>
    <row r="5" spans="1:10" s="69" customFormat="1" ht="12.75">
      <c r="A5" s="71" t="s">
        <v>27</v>
      </c>
      <c r="B5" s="69" t="s">
        <v>272</v>
      </c>
      <c r="C5" s="69" t="s">
        <v>60</v>
      </c>
      <c r="D5" s="71">
        <v>169</v>
      </c>
      <c r="E5" s="71">
        <v>6</v>
      </c>
      <c r="F5" s="71">
        <v>5</v>
      </c>
      <c r="G5" s="71">
        <v>0</v>
      </c>
      <c r="H5" s="71">
        <v>1</v>
      </c>
      <c r="I5" s="71">
        <f aca="true" t="shared" si="0" ref="I5:I20">F5+(G5/2)</f>
        <v>5</v>
      </c>
      <c r="J5" s="95">
        <f aca="true" t="shared" si="1" ref="J5:J20">(I5*4)</f>
        <v>20</v>
      </c>
    </row>
    <row r="6" spans="1:10" s="93" customFormat="1" ht="12.75" customHeight="1">
      <c r="A6" s="94" t="s">
        <v>26</v>
      </c>
      <c r="B6" s="93" t="s">
        <v>228</v>
      </c>
      <c r="C6" s="93" t="s">
        <v>3</v>
      </c>
      <c r="D6" s="94">
        <v>199</v>
      </c>
      <c r="E6" s="94">
        <v>6</v>
      </c>
      <c r="F6" s="94">
        <v>3</v>
      </c>
      <c r="G6" s="94">
        <v>2</v>
      </c>
      <c r="H6" s="94">
        <v>1</v>
      </c>
      <c r="I6" s="94">
        <f t="shared" si="0"/>
        <v>4</v>
      </c>
      <c r="J6" s="95">
        <f t="shared" si="1"/>
        <v>16</v>
      </c>
    </row>
    <row r="7" spans="1:10" s="69" customFormat="1" ht="12.75">
      <c r="A7" s="71"/>
      <c r="B7" s="69" t="s">
        <v>267</v>
      </c>
      <c r="C7" s="69" t="s">
        <v>99</v>
      </c>
      <c r="D7" s="71">
        <v>198</v>
      </c>
      <c r="E7" s="71">
        <v>6</v>
      </c>
      <c r="F7" s="71">
        <v>2</v>
      </c>
      <c r="G7" s="71">
        <v>4</v>
      </c>
      <c r="H7" s="71">
        <v>0</v>
      </c>
      <c r="I7" s="71">
        <f t="shared" si="0"/>
        <v>4</v>
      </c>
      <c r="J7" s="95">
        <f t="shared" si="1"/>
        <v>16</v>
      </c>
    </row>
    <row r="8" spans="1:10" s="93" customFormat="1" ht="12.75">
      <c r="A8" s="94"/>
      <c r="B8" s="93" t="s">
        <v>229</v>
      </c>
      <c r="C8" s="93" t="s">
        <v>88</v>
      </c>
      <c r="D8" s="94">
        <v>187</v>
      </c>
      <c r="E8" s="94">
        <v>6</v>
      </c>
      <c r="F8" s="94">
        <v>3</v>
      </c>
      <c r="G8" s="94">
        <v>2</v>
      </c>
      <c r="H8" s="94">
        <v>1</v>
      </c>
      <c r="I8" s="94">
        <f t="shared" si="0"/>
        <v>4</v>
      </c>
      <c r="J8" s="95">
        <f t="shared" si="1"/>
        <v>16</v>
      </c>
    </row>
    <row r="9" spans="1:10" s="93" customFormat="1" ht="12.75">
      <c r="A9" s="94" t="s">
        <v>112</v>
      </c>
      <c r="B9" s="93" t="s">
        <v>271</v>
      </c>
      <c r="C9" s="93" t="s">
        <v>6</v>
      </c>
      <c r="D9" s="94">
        <v>170</v>
      </c>
      <c r="E9" s="94">
        <v>6</v>
      </c>
      <c r="F9" s="94">
        <v>3</v>
      </c>
      <c r="G9" s="94">
        <v>1</v>
      </c>
      <c r="H9" s="94">
        <v>2</v>
      </c>
      <c r="I9" s="94">
        <f t="shared" si="0"/>
        <v>3.5</v>
      </c>
      <c r="J9" s="95">
        <f t="shared" si="1"/>
        <v>14</v>
      </c>
    </row>
    <row r="10" spans="1:10" s="93" customFormat="1" ht="12.75">
      <c r="A10" s="94"/>
      <c r="B10" s="93" t="s">
        <v>274</v>
      </c>
      <c r="C10" s="93" t="s">
        <v>6</v>
      </c>
      <c r="D10" s="94">
        <v>195</v>
      </c>
      <c r="E10" s="94">
        <v>6</v>
      </c>
      <c r="F10" s="94">
        <v>3</v>
      </c>
      <c r="G10" s="94">
        <v>1</v>
      </c>
      <c r="H10" s="94">
        <v>2</v>
      </c>
      <c r="I10" s="94">
        <f t="shared" si="0"/>
        <v>3.5</v>
      </c>
      <c r="J10" s="95">
        <f t="shared" si="1"/>
        <v>14</v>
      </c>
    </row>
    <row r="11" spans="1:10" s="69" customFormat="1" ht="12.75">
      <c r="A11" s="94"/>
      <c r="B11" s="69" t="s">
        <v>278</v>
      </c>
      <c r="C11" s="69" t="s">
        <v>279</v>
      </c>
      <c r="D11" s="71">
        <v>164</v>
      </c>
      <c r="E11" s="71">
        <v>6</v>
      </c>
      <c r="F11" s="71">
        <v>3</v>
      </c>
      <c r="G11" s="71">
        <v>1</v>
      </c>
      <c r="H11" s="71">
        <v>2</v>
      </c>
      <c r="I11" s="71">
        <f t="shared" si="0"/>
        <v>3.5</v>
      </c>
      <c r="J11" s="95">
        <f t="shared" si="1"/>
        <v>14</v>
      </c>
    </row>
    <row r="12" spans="1:10" s="93" customFormat="1" ht="12.75">
      <c r="A12" s="71" t="s">
        <v>49</v>
      </c>
      <c r="B12" s="93" t="s">
        <v>276</v>
      </c>
      <c r="C12" s="93" t="s">
        <v>3</v>
      </c>
      <c r="D12" s="94">
        <v>186</v>
      </c>
      <c r="E12" s="94">
        <v>6</v>
      </c>
      <c r="F12" s="94">
        <v>2</v>
      </c>
      <c r="G12" s="94">
        <v>2</v>
      </c>
      <c r="H12" s="94">
        <v>2</v>
      </c>
      <c r="I12" s="94">
        <f t="shared" si="0"/>
        <v>3</v>
      </c>
      <c r="J12" s="95">
        <f t="shared" si="1"/>
        <v>12</v>
      </c>
    </row>
    <row r="13" spans="1:10" s="69" customFormat="1" ht="12.75">
      <c r="A13" s="71"/>
      <c r="B13" s="69" t="s">
        <v>269</v>
      </c>
      <c r="C13" s="69" t="s">
        <v>270</v>
      </c>
      <c r="D13" s="71">
        <v>175</v>
      </c>
      <c r="E13" s="71">
        <v>6</v>
      </c>
      <c r="F13" s="71">
        <v>3</v>
      </c>
      <c r="G13" s="71">
        <v>0</v>
      </c>
      <c r="H13" s="71">
        <v>3</v>
      </c>
      <c r="I13" s="71">
        <f t="shared" si="0"/>
        <v>3</v>
      </c>
      <c r="J13" s="95">
        <f t="shared" si="1"/>
        <v>12</v>
      </c>
    </row>
    <row r="14" spans="1:10" s="69" customFormat="1" ht="12.75">
      <c r="A14" s="94"/>
      <c r="B14" s="69" t="s">
        <v>273</v>
      </c>
      <c r="C14" s="69" t="s">
        <v>99</v>
      </c>
      <c r="D14" s="71">
        <v>168</v>
      </c>
      <c r="E14" s="71">
        <v>6</v>
      </c>
      <c r="F14" s="71">
        <v>3</v>
      </c>
      <c r="G14" s="71">
        <v>0</v>
      </c>
      <c r="H14" s="71">
        <v>3</v>
      </c>
      <c r="I14" s="71">
        <f t="shared" si="0"/>
        <v>3</v>
      </c>
      <c r="J14" s="95">
        <f t="shared" si="1"/>
        <v>12</v>
      </c>
    </row>
    <row r="15" spans="1:10" s="69" customFormat="1" ht="12.75">
      <c r="A15" s="71" t="s">
        <v>46</v>
      </c>
      <c r="B15" s="69" t="s">
        <v>268</v>
      </c>
      <c r="C15" s="69" t="s">
        <v>99</v>
      </c>
      <c r="D15" s="71">
        <v>179</v>
      </c>
      <c r="E15" s="71">
        <v>6</v>
      </c>
      <c r="F15" s="71">
        <v>2</v>
      </c>
      <c r="G15" s="71">
        <v>1</v>
      </c>
      <c r="H15" s="71">
        <v>3</v>
      </c>
      <c r="I15" s="94">
        <f t="shared" si="0"/>
        <v>2.5</v>
      </c>
      <c r="J15" s="95">
        <f t="shared" si="1"/>
        <v>10</v>
      </c>
    </row>
    <row r="16" spans="1:10" s="93" customFormat="1" ht="12.75">
      <c r="A16" s="94"/>
      <c r="B16" s="93" t="s">
        <v>231</v>
      </c>
      <c r="C16" s="93" t="s">
        <v>6</v>
      </c>
      <c r="D16" s="94">
        <v>160</v>
      </c>
      <c r="E16" s="94">
        <v>6</v>
      </c>
      <c r="F16" s="94">
        <v>1</v>
      </c>
      <c r="G16" s="94">
        <v>3</v>
      </c>
      <c r="H16" s="94">
        <v>2</v>
      </c>
      <c r="I16" s="94">
        <f t="shared" si="0"/>
        <v>2.5</v>
      </c>
      <c r="J16" s="95">
        <f t="shared" si="1"/>
        <v>10</v>
      </c>
    </row>
    <row r="17" spans="1:10" s="69" customFormat="1" ht="12.75">
      <c r="A17" s="71"/>
      <c r="B17" s="69" t="s">
        <v>234</v>
      </c>
      <c r="C17" s="69" t="s">
        <v>65</v>
      </c>
      <c r="D17" s="71">
        <v>152</v>
      </c>
      <c r="E17" s="71">
        <v>6</v>
      </c>
      <c r="F17" s="71">
        <v>2</v>
      </c>
      <c r="G17" s="71">
        <v>1</v>
      </c>
      <c r="H17" s="71">
        <v>3</v>
      </c>
      <c r="I17" s="71">
        <f t="shared" si="0"/>
        <v>2.5</v>
      </c>
      <c r="J17" s="95">
        <f t="shared" si="1"/>
        <v>10</v>
      </c>
    </row>
    <row r="18" spans="1:10" s="69" customFormat="1" ht="12.75">
      <c r="A18" s="94"/>
      <c r="B18" s="69" t="s">
        <v>275</v>
      </c>
      <c r="C18" s="69" t="s">
        <v>220</v>
      </c>
      <c r="D18" s="71">
        <v>172</v>
      </c>
      <c r="E18" s="71">
        <v>6</v>
      </c>
      <c r="F18" s="71">
        <v>1</v>
      </c>
      <c r="G18" s="71">
        <v>3</v>
      </c>
      <c r="H18" s="71">
        <v>2</v>
      </c>
      <c r="I18" s="71">
        <f t="shared" si="0"/>
        <v>2.5</v>
      </c>
      <c r="J18" s="95">
        <f t="shared" si="1"/>
        <v>10</v>
      </c>
    </row>
    <row r="19" spans="1:10" s="93" customFormat="1" ht="12.75">
      <c r="A19" s="94" t="s">
        <v>37</v>
      </c>
      <c r="B19" s="93" t="s">
        <v>277</v>
      </c>
      <c r="C19" s="93" t="s">
        <v>48</v>
      </c>
      <c r="D19" s="94">
        <v>173</v>
      </c>
      <c r="E19" s="94">
        <v>6</v>
      </c>
      <c r="F19" s="94">
        <v>1</v>
      </c>
      <c r="G19" s="94">
        <v>0</v>
      </c>
      <c r="H19" s="94">
        <v>5</v>
      </c>
      <c r="I19" s="94">
        <f t="shared" si="0"/>
        <v>1</v>
      </c>
      <c r="J19" s="95">
        <f t="shared" si="1"/>
        <v>4</v>
      </c>
    </row>
    <row r="20" spans="1:10" s="96" customFormat="1" ht="12.75">
      <c r="A20" s="97"/>
      <c r="B20" s="96" t="s">
        <v>280</v>
      </c>
      <c r="D20" s="97"/>
      <c r="E20" s="97">
        <v>6</v>
      </c>
      <c r="F20" s="97">
        <v>0</v>
      </c>
      <c r="G20" s="97">
        <v>1</v>
      </c>
      <c r="H20" s="97">
        <v>5</v>
      </c>
      <c r="I20" s="97">
        <f t="shared" si="0"/>
        <v>0.5</v>
      </c>
      <c r="J20" s="167">
        <f t="shared" si="1"/>
        <v>2</v>
      </c>
    </row>
    <row r="21" spans="1:12" s="93" customFormat="1" ht="13.5" thickBot="1">
      <c r="A21" s="94"/>
      <c r="C21" s="179"/>
      <c r="D21" s="94"/>
      <c r="E21" s="94"/>
      <c r="F21" s="94"/>
      <c r="G21" s="94"/>
      <c r="H21" s="94"/>
      <c r="I21"/>
      <c r="L21" s="180">
        <f>SUM(J5:J20)</f>
        <v>192</v>
      </c>
    </row>
    <row r="22" spans="4:10" ht="13.5" thickTop="1">
      <c r="D22" s="54"/>
      <c r="I22" s="2"/>
      <c r="J22" s="2"/>
    </row>
    <row r="23" spans="1:10" ht="12.75">
      <c r="A23" s="376" t="s">
        <v>40</v>
      </c>
      <c r="B23" s="377"/>
      <c r="C23" s="377"/>
      <c r="D23" s="377"/>
      <c r="E23" s="377"/>
      <c r="F23" s="377"/>
      <c r="G23" s="377"/>
      <c r="H23" s="377"/>
      <c r="I23" s="377"/>
      <c r="J23" s="377"/>
    </row>
    <row r="24" ht="6" customHeight="1"/>
    <row r="25" spans="1:10" s="69" customFormat="1" ht="12.75">
      <c r="A25" s="71" t="s">
        <v>27</v>
      </c>
      <c r="B25" s="69" t="s">
        <v>281</v>
      </c>
      <c r="C25" s="69" t="s">
        <v>83</v>
      </c>
      <c r="D25" s="71">
        <v>148</v>
      </c>
      <c r="E25" s="71">
        <v>6</v>
      </c>
      <c r="F25" s="71">
        <v>3</v>
      </c>
      <c r="G25" s="71">
        <v>3</v>
      </c>
      <c r="H25" s="71">
        <v>0</v>
      </c>
      <c r="I25" s="71">
        <f aca="true" t="shared" si="2" ref="I25:I36">F25+(G25/2)</f>
        <v>4.5</v>
      </c>
      <c r="J25" s="91">
        <f>I25*4</f>
        <v>18</v>
      </c>
    </row>
    <row r="26" spans="1:10" s="69" customFormat="1" ht="12.75">
      <c r="A26" s="71" t="s">
        <v>26</v>
      </c>
      <c r="B26" s="69" t="s">
        <v>283</v>
      </c>
      <c r="C26" s="69" t="s">
        <v>63</v>
      </c>
      <c r="D26" s="71">
        <v>145</v>
      </c>
      <c r="E26" s="71">
        <v>6</v>
      </c>
      <c r="F26" s="71">
        <v>3</v>
      </c>
      <c r="G26" s="71">
        <v>2</v>
      </c>
      <c r="H26" s="71">
        <v>1</v>
      </c>
      <c r="I26" s="71">
        <f t="shared" si="2"/>
        <v>4</v>
      </c>
      <c r="J26" s="91">
        <f aca="true" t="shared" si="3" ref="J26:J36">I26*4</f>
        <v>16</v>
      </c>
    </row>
    <row r="27" spans="1:10" s="93" customFormat="1" ht="12.75">
      <c r="A27" s="71"/>
      <c r="B27" s="93" t="s">
        <v>287</v>
      </c>
      <c r="C27" s="93" t="s">
        <v>92</v>
      </c>
      <c r="D27" s="94">
        <v>118</v>
      </c>
      <c r="E27" s="94">
        <v>6</v>
      </c>
      <c r="F27" s="94">
        <v>4</v>
      </c>
      <c r="G27" s="94">
        <v>0</v>
      </c>
      <c r="H27" s="94">
        <v>2</v>
      </c>
      <c r="I27" s="94">
        <f t="shared" si="2"/>
        <v>4</v>
      </c>
      <c r="J27" s="91">
        <f t="shared" si="3"/>
        <v>16</v>
      </c>
    </row>
    <row r="28" spans="1:10" s="69" customFormat="1" ht="12.75">
      <c r="A28" s="71" t="s">
        <v>42</v>
      </c>
      <c r="B28" s="69" t="s">
        <v>284</v>
      </c>
      <c r="C28" s="69" t="s">
        <v>60</v>
      </c>
      <c r="D28" s="71">
        <v>142</v>
      </c>
      <c r="E28" s="71">
        <v>6</v>
      </c>
      <c r="F28" s="71">
        <v>3</v>
      </c>
      <c r="G28" s="71">
        <v>1</v>
      </c>
      <c r="H28" s="71">
        <v>2</v>
      </c>
      <c r="I28" s="71">
        <f t="shared" si="2"/>
        <v>3.5</v>
      </c>
      <c r="J28" s="91">
        <f t="shared" si="3"/>
        <v>14</v>
      </c>
    </row>
    <row r="29" spans="1:10" s="93" customFormat="1" ht="12.75">
      <c r="A29" s="71"/>
      <c r="B29" s="93" t="s">
        <v>285</v>
      </c>
      <c r="C29" s="93" t="s">
        <v>6</v>
      </c>
      <c r="D29" s="94">
        <v>133</v>
      </c>
      <c r="E29" s="94">
        <v>6</v>
      </c>
      <c r="F29" s="94">
        <v>2</v>
      </c>
      <c r="G29" s="94">
        <v>3</v>
      </c>
      <c r="H29" s="94">
        <v>1</v>
      </c>
      <c r="I29" s="94">
        <f t="shared" si="2"/>
        <v>3.5</v>
      </c>
      <c r="J29" s="91">
        <f t="shared" si="3"/>
        <v>14</v>
      </c>
    </row>
    <row r="30" spans="1:10" s="93" customFormat="1" ht="12.75">
      <c r="A30" s="71"/>
      <c r="B30" s="93" t="s">
        <v>288</v>
      </c>
      <c r="C30" s="93" t="s">
        <v>3</v>
      </c>
      <c r="D30" s="94">
        <v>117</v>
      </c>
      <c r="E30" s="94">
        <v>6</v>
      </c>
      <c r="F30" s="94">
        <v>2</v>
      </c>
      <c r="G30" s="94">
        <v>3</v>
      </c>
      <c r="H30" s="94">
        <v>1</v>
      </c>
      <c r="I30" s="94">
        <f t="shared" si="2"/>
        <v>3.5</v>
      </c>
      <c r="J30" s="91">
        <f t="shared" si="3"/>
        <v>14</v>
      </c>
    </row>
    <row r="31" spans="1:10" s="69" customFormat="1" ht="12.75">
      <c r="A31" s="71"/>
      <c r="B31" s="69" t="s">
        <v>290</v>
      </c>
      <c r="C31" s="69" t="s">
        <v>60</v>
      </c>
      <c r="D31" s="71">
        <v>110</v>
      </c>
      <c r="E31" s="71">
        <v>6</v>
      </c>
      <c r="F31" s="71">
        <v>3</v>
      </c>
      <c r="G31" s="71">
        <v>1</v>
      </c>
      <c r="H31" s="71">
        <v>2</v>
      </c>
      <c r="I31" s="71">
        <f t="shared" si="2"/>
        <v>3.5</v>
      </c>
      <c r="J31" s="91">
        <f t="shared" si="3"/>
        <v>14</v>
      </c>
    </row>
    <row r="32" spans="1:10" s="69" customFormat="1" ht="12.75">
      <c r="A32" s="71" t="s">
        <v>49</v>
      </c>
      <c r="B32" s="69" t="s">
        <v>282</v>
      </c>
      <c r="C32" s="69" t="s">
        <v>83</v>
      </c>
      <c r="D32" s="71">
        <v>145</v>
      </c>
      <c r="E32" s="71">
        <v>6</v>
      </c>
      <c r="F32" s="71">
        <v>1</v>
      </c>
      <c r="G32" s="71">
        <v>4</v>
      </c>
      <c r="H32" s="71">
        <v>1</v>
      </c>
      <c r="I32" s="71">
        <f t="shared" si="2"/>
        <v>3</v>
      </c>
      <c r="J32" s="91">
        <f t="shared" si="3"/>
        <v>12</v>
      </c>
    </row>
    <row r="33" spans="1:10" s="93" customFormat="1" ht="12.75">
      <c r="A33" s="71"/>
      <c r="B33" s="93" t="s">
        <v>291</v>
      </c>
      <c r="C33" s="93" t="s">
        <v>4</v>
      </c>
      <c r="D33" s="94">
        <v>109</v>
      </c>
      <c r="E33" s="94">
        <v>6</v>
      </c>
      <c r="F33" s="94">
        <v>3</v>
      </c>
      <c r="G33" s="94">
        <v>0</v>
      </c>
      <c r="H33" s="94">
        <v>3</v>
      </c>
      <c r="I33" s="94">
        <f t="shared" si="2"/>
        <v>3</v>
      </c>
      <c r="J33" s="91">
        <f t="shared" si="3"/>
        <v>12</v>
      </c>
    </row>
    <row r="34" spans="1:10" s="69" customFormat="1" ht="12.75">
      <c r="A34" s="71" t="s">
        <v>45</v>
      </c>
      <c r="B34" s="69" t="s">
        <v>286</v>
      </c>
      <c r="C34" s="69" t="s">
        <v>63</v>
      </c>
      <c r="D34" s="71">
        <v>119</v>
      </c>
      <c r="E34" s="71">
        <v>6</v>
      </c>
      <c r="F34" s="71">
        <v>2</v>
      </c>
      <c r="G34" s="71">
        <v>0</v>
      </c>
      <c r="H34" s="71">
        <v>4</v>
      </c>
      <c r="I34" s="71">
        <f t="shared" si="2"/>
        <v>2</v>
      </c>
      <c r="J34" s="91">
        <f t="shared" si="3"/>
        <v>8</v>
      </c>
    </row>
    <row r="35" spans="1:10" s="93" customFormat="1" ht="12.75">
      <c r="A35" s="94" t="s">
        <v>34</v>
      </c>
      <c r="B35" s="93" t="s">
        <v>289</v>
      </c>
      <c r="C35" s="93" t="s">
        <v>7</v>
      </c>
      <c r="D35" s="94">
        <v>116</v>
      </c>
      <c r="E35" s="94">
        <v>6</v>
      </c>
      <c r="F35" s="94">
        <v>1</v>
      </c>
      <c r="G35" s="94">
        <v>1</v>
      </c>
      <c r="H35" s="94">
        <v>4</v>
      </c>
      <c r="I35" s="94">
        <f t="shared" si="2"/>
        <v>1.5</v>
      </c>
      <c r="J35" s="91">
        <f t="shared" si="3"/>
        <v>6</v>
      </c>
    </row>
    <row r="36" spans="1:10" s="96" customFormat="1" ht="12.75">
      <c r="A36" s="97"/>
      <c r="B36" s="96" t="s">
        <v>280</v>
      </c>
      <c r="D36" s="97"/>
      <c r="E36" s="97">
        <v>6</v>
      </c>
      <c r="F36" s="97">
        <v>0</v>
      </c>
      <c r="G36" s="97">
        <v>0</v>
      </c>
      <c r="H36" s="97">
        <v>6</v>
      </c>
      <c r="I36" s="97">
        <f t="shared" si="2"/>
        <v>0</v>
      </c>
      <c r="J36" s="91">
        <f t="shared" si="3"/>
        <v>0</v>
      </c>
    </row>
    <row r="37" spans="4:12" ht="13.5" thickBot="1">
      <c r="D37" s="54"/>
      <c r="L37" s="14">
        <f>SUM(J25:J37)</f>
        <v>144</v>
      </c>
    </row>
    <row r="38" ht="15.75" customHeight="1" thickTop="1">
      <c r="D38" s="54"/>
    </row>
    <row r="39" spans="1:10" ht="12.75">
      <c r="A39" s="376" t="s">
        <v>292</v>
      </c>
      <c r="B39" s="376"/>
      <c r="C39" s="376"/>
      <c r="D39" s="376"/>
      <c r="E39" s="376"/>
      <c r="F39" s="376"/>
      <c r="G39" s="376"/>
      <c r="H39" s="376"/>
      <c r="I39" s="376"/>
      <c r="J39" s="376"/>
    </row>
    <row r="40" spans="1:10" ht="6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2.75">
      <c r="A41" s="54" t="s">
        <v>27</v>
      </c>
      <c r="B41" s="2" t="s">
        <v>293</v>
      </c>
      <c r="C41" s="2" t="s">
        <v>119</v>
      </c>
      <c r="D41" s="54">
        <v>106</v>
      </c>
      <c r="E41" s="3">
        <v>6</v>
      </c>
      <c r="F41" s="3">
        <v>6</v>
      </c>
      <c r="G41" s="3">
        <v>0</v>
      </c>
      <c r="H41" s="3">
        <v>0</v>
      </c>
      <c r="I41" s="3">
        <f aca="true" t="shared" si="4" ref="I41:I51">F41+(G41/2)</f>
        <v>6</v>
      </c>
      <c r="J41" s="86">
        <f aca="true" t="shared" si="5" ref="J41:J51">I41*4</f>
        <v>24</v>
      </c>
    </row>
    <row r="42" spans="1:10" s="93" customFormat="1" ht="12.75">
      <c r="A42" s="94" t="s">
        <v>26</v>
      </c>
      <c r="B42" s="93" t="s">
        <v>295</v>
      </c>
      <c r="C42" s="93" t="s">
        <v>3</v>
      </c>
      <c r="D42" s="94">
        <v>98</v>
      </c>
      <c r="E42" s="94">
        <v>6</v>
      </c>
      <c r="F42" s="94">
        <v>4</v>
      </c>
      <c r="G42" s="94">
        <v>0</v>
      </c>
      <c r="H42" s="94">
        <v>2</v>
      </c>
      <c r="I42" s="3">
        <f t="shared" si="4"/>
        <v>4</v>
      </c>
      <c r="J42" s="86">
        <f t="shared" si="5"/>
        <v>16</v>
      </c>
    </row>
    <row r="43" spans="2:10" ht="12.75">
      <c r="B43" s="2" t="s">
        <v>296</v>
      </c>
      <c r="C43" s="2" t="s">
        <v>3</v>
      </c>
      <c r="D43" s="54">
        <v>94</v>
      </c>
      <c r="E43" s="3">
        <v>6</v>
      </c>
      <c r="F43" s="3">
        <v>4</v>
      </c>
      <c r="G43" s="3">
        <v>0</v>
      </c>
      <c r="H43" s="3">
        <v>2</v>
      </c>
      <c r="I43" s="3">
        <f t="shared" si="4"/>
        <v>4</v>
      </c>
      <c r="J43" s="86">
        <f t="shared" si="5"/>
        <v>16</v>
      </c>
    </row>
    <row r="44" spans="1:10" s="93" customFormat="1" ht="12.75">
      <c r="A44" s="94" t="s">
        <v>42</v>
      </c>
      <c r="B44" s="93" t="s">
        <v>294</v>
      </c>
      <c r="C44" s="93" t="s">
        <v>7</v>
      </c>
      <c r="D44" s="94">
        <v>99</v>
      </c>
      <c r="E44" s="94">
        <v>5</v>
      </c>
      <c r="F44" s="94">
        <v>3</v>
      </c>
      <c r="G44" s="94">
        <v>1</v>
      </c>
      <c r="H44" s="94">
        <v>1</v>
      </c>
      <c r="I44" s="94">
        <f t="shared" si="4"/>
        <v>3.5</v>
      </c>
      <c r="J44" s="95">
        <f t="shared" si="5"/>
        <v>14</v>
      </c>
    </row>
    <row r="45" spans="2:10" ht="12.75">
      <c r="B45" s="2" t="s">
        <v>301</v>
      </c>
      <c r="C45" s="47" t="s">
        <v>8</v>
      </c>
      <c r="D45" s="54">
        <v>78</v>
      </c>
      <c r="E45" s="3">
        <v>6</v>
      </c>
      <c r="F45" s="3">
        <v>3</v>
      </c>
      <c r="G45" s="3">
        <v>1</v>
      </c>
      <c r="H45" s="3">
        <v>2</v>
      </c>
      <c r="I45" s="3">
        <f t="shared" si="4"/>
        <v>3.5</v>
      </c>
      <c r="J45" s="86">
        <f t="shared" si="5"/>
        <v>14</v>
      </c>
    </row>
    <row r="46" spans="1:10" ht="12.75">
      <c r="A46" s="94" t="s">
        <v>31</v>
      </c>
      <c r="B46" s="2" t="s">
        <v>297</v>
      </c>
      <c r="C46" s="2" t="s">
        <v>7</v>
      </c>
      <c r="D46" s="54">
        <v>87</v>
      </c>
      <c r="E46" s="3">
        <v>6</v>
      </c>
      <c r="F46" s="3">
        <v>3</v>
      </c>
      <c r="G46" s="3">
        <v>0</v>
      </c>
      <c r="H46" s="3">
        <v>3</v>
      </c>
      <c r="I46" s="3">
        <f t="shared" si="4"/>
        <v>3</v>
      </c>
      <c r="J46" s="86">
        <f t="shared" si="5"/>
        <v>12</v>
      </c>
    </row>
    <row r="47" spans="1:10" ht="12.75">
      <c r="A47" s="54" t="s">
        <v>32</v>
      </c>
      <c r="B47" s="2" t="s">
        <v>298</v>
      </c>
      <c r="C47" s="47" t="s">
        <v>7</v>
      </c>
      <c r="D47" s="54">
        <v>81</v>
      </c>
      <c r="E47" s="3">
        <v>6</v>
      </c>
      <c r="F47" s="3">
        <v>2</v>
      </c>
      <c r="G47" s="3">
        <v>1</v>
      </c>
      <c r="H47" s="3">
        <v>3</v>
      </c>
      <c r="I47" s="3">
        <f t="shared" si="4"/>
        <v>2.5</v>
      </c>
      <c r="J47" s="86">
        <f t="shared" si="5"/>
        <v>10</v>
      </c>
    </row>
    <row r="48" spans="1:10" s="93" customFormat="1" ht="12.75">
      <c r="A48" s="94"/>
      <c r="B48" s="93" t="s">
        <v>299</v>
      </c>
      <c r="C48" s="93" t="s">
        <v>7</v>
      </c>
      <c r="D48" s="94">
        <v>66</v>
      </c>
      <c r="E48" s="94">
        <v>6</v>
      </c>
      <c r="F48" s="94">
        <v>2</v>
      </c>
      <c r="G48" s="94">
        <v>1</v>
      </c>
      <c r="H48" s="94">
        <v>3</v>
      </c>
      <c r="I48" s="94">
        <f t="shared" si="4"/>
        <v>2.5</v>
      </c>
      <c r="J48" s="95">
        <f t="shared" si="5"/>
        <v>10</v>
      </c>
    </row>
    <row r="49" spans="1:10" ht="12.75">
      <c r="A49" s="54" t="s">
        <v>107</v>
      </c>
      <c r="B49" s="2" t="s">
        <v>302</v>
      </c>
      <c r="C49" s="47" t="s">
        <v>7</v>
      </c>
      <c r="D49" s="160">
        <v>45</v>
      </c>
      <c r="E49" s="3">
        <v>6</v>
      </c>
      <c r="F49" s="3">
        <v>1</v>
      </c>
      <c r="G49" s="3">
        <v>0</v>
      </c>
      <c r="H49" s="3">
        <v>5</v>
      </c>
      <c r="I49" s="3">
        <f t="shared" si="4"/>
        <v>1</v>
      </c>
      <c r="J49" s="86">
        <f t="shared" si="5"/>
        <v>4</v>
      </c>
    </row>
    <row r="50" spans="1:10" s="69" customFormat="1" ht="12.75">
      <c r="A50" s="94" t="s">
        <v>45</v>
      </c>
      <c r="B50" s="69" t="s">
        <v>300</v>
      </c>
      <c r="C50" s="69" t="s">
        <v>65</v>
      </c>
      <c r="D50" s="71">
        <v>60</v>
      </c>
      <c r="E50" s="71">
        <v>6</v>
      </c>
      <c r="F50" s="71">
        <v>0</v>
      </c>
      <c r="G50" s="71">
        <v>0</v>
      </c>
      <c r="H50" s="71">
        <v>6</v>
      </c>
      <c r="I50" s="71">
        <f t="shared" si="4"/>
        <v>0</v>
      </c>
      <c r="J50" s="91">
        <f t="shared" si="5"/>
        <v>0</v>
      </c>
    </row>
    <row r="51" spans="1:10" s="96" customFormat="1" ht="12.75">
      <c r="A51" s="97"/>
      <c r="B51" s="96" t="s">
        <v>280</v>
      </c>
      <c r="D51" s="177"/>
      <c r="E51" s="97">
        <v>1</v>
      </c>
      <c r="F51" s="97">
        <v>0</v>
      </c>
      <c r="G51" s="97">
        <v>0</v>
      </c>
      <c r="H51" s="97">
        <v>1</v>
      </c>
      <c r="I51" s="166">
        <f t="shared" si="4"/>
        <v>0</v>
      </c>
      <c r="J51" s="167">
        <f t="shared" si="5"/>
        <v>0</v>
      </c>
    </row>
    <row r="52" spans="4:12" ht="13.5" thickBot="1">
      <c r="D52" s="54"/>
      <c r="J52" s="3"/>
      <c r="L52" s="14">
        <f>SUM(J41:J52)</f>
        <v>120</v>
      </c>
    </row>
    <row r="53" spans="4:12" ht="13.5" thickTop="1">
      <c r="D53" s="54"/>
      <c r="J53" s="3"/>
      <c r="L53" s="45"/>
    </row>
    <row r="54" spans="1:10" ht="19.5" customHeight="1" thickBot="1">
      <c r="A54" s="2"/>
      <c r="B54" s="60" t="s">
        <v>21</v>
      </c>
      <c r="C54" s="24"/>
      <c r="D54" s="24"/>
      <c r="E54" s="60">
        <f aca="true" t="shared" si="6" ref="E54:J54">SUM(E1:E53)</f>
        <v>228</v>
      </c>
      <c r="F54" s="60">
        <f t="shared" si="6"/>
        <v>92</v>
      </c>
      <c r="G54" s="60">
        <f t="shared" si="6"/>
        <v>44</v>
      </c>
      <c r="H54" s="60">
        <f t="shared" si="6"/>
        <v>92</v>
      </c>
      <c r="I54" s="60">
        <f t="shared" si="6"/>
        <v>114</v>
      </c>
      <c r="J54" s="99">
        <f t="shared" si="6"/>
        <v>456</v>
      </c>
    </row>
    <row r="55" spans="5:6" ht="13.5" thickTop="1">
      <c r="E55" s="2"/>
      <c r="F55" s="2"/>
    </row>
    <row r="56" spans="3:6" ht="14.25" customHeight="1">
      <c r="C56" s="15"/>
      <c r="E56" s="54"/>
      <c r="F56" s="54"/>
    </row>
    <row r="57" spans="3:6" ht="12.75" customHeight="1">
      <c r="C57" s="15"/>
      <c r="E57" s="54"/>
      <c r="F57" s="54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</sheetData>
  <mergeCells count="3">
    <mergeCell ref="A1:J1"/>
    <mergeCell ref="A23:J23"/>
    <mergeCell ref="A39:J39"/>
  </mergeCells>
  <printOptions/>
  <pageMargins left="0.7086614173228347" right="0.2755905511811024" top="1.4566929133858268" bottom="0.5511811023622047" header="0.4330708661417323" footer="0.5118110236220472"/>
  <pageSetup horizontalDpi="360" verticalDpi="360" orientation="portrait" paperSize="9" scale="90" r:id="rId1"/>
  <headerFooter alignWithMargins="0">
    <oddHeader>&amp;C&amp;"Arial,Bold"&amp;16&amp;UKEYNSHAM RAPIDPLAY(4x)&amp;"Arial,Regular"&amp;10&amp;U
&amp;"Arial,Bold"&amp;14 &amp;U12th September 2004 &amp;12
&amp;14Final Scores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67"/>
  <sheetViews>
    <sheetView zoomScale="75" zoomScaleNormal="75" workbookViewId="0" topLeftCell="A1">
      <selection activeCell="Q2" sqref="Q2"/>
    </sheetView>
  </sheetViews>
  <sheetFormatPr defaultColWidth="9.140625" defaultRowHeight="12.75"/>
  <cols>
    <col min="1" max="1" width="6.28125" style="54" customWidth="1"/>
    <col min="2" max="2" width="23.57421875" style="2" customWidth="1"/>
    <col min="3" max="3" width="18.140625" style="2" customWidth="1"/>
    <col min="4" max="4" width="8.28125" style="2" customWidth="1"/>
    <col min="5" max="5" width="5.421875" style="3" customWidth="1"/>
    <col min="6" max="9" width="5.7109375" style="3" customWidth="1"/>
    <col min="10" max="10" width="7.00390625" style="86" customWidth="1"/>
    <col min="11" max="11" width="2.8515625" style="2" customWidth="1"/>
    <col min="12" max="12" width="5.57421875" style="2" customWidth="1"/>
    <col min="13" max="16384" width="9.140625" style="2" customWidth="1"/>
  </cols>
  <sheetData>
    <row r="1" spans="1:10" ht="12.75">
      <c r="A1" s="376" t="s">
        <v>17</v>
      </c>
      <c r="B1" s="377"/>
      <c r="C1" s="377"/>
      <c r="D1" s="377"/>
      <c r="E1" s="377"/>
      <c r="F1" s="377"/>
      <c r="G1" s="377"/>
      <c r="H1" s="377"/>
      <c r="I1" s="377"/>
      <c r="J1" s="377"/>
    </row>
    <row r="2" ht="4.5" customHeight="1">
      <c r="D2" s="54"/>
    </row>
    <row r="3" spans="2:10" ht="25.5">
      <c r="B3" s="15" t="s">
        <v>0</v>
      </c>
      <c r="C3" s="15" t="s">
        <v>1</v>
      </c>
      <c r="D3" s="87" t="s">
        <v>2</v>
      </c>
      <c r="E3" s="24" t="s">
        <v>13</v>
      </c>
      <c r="F3" s="24" t="s">
        <v>14</v>
      </c>
      <c r="G3" s="24" t="s">
        <v>5</v>
      </c>
      <c r="H3" s="24" t="s">
        <v>15</v>
      </c>
      <c r="I3" s="24" t="s">
        <v>16</v>
      </c>
      <c r="J3" s="88" t="s">
        <v>143</v>
      </c>
    </row>
    <row r="4" ht="6" customHeight="1">
      <c r="D4" s="54"/>
    </row>
    <row r="5" spans="1:10" ht="12.75">
      <c r="A5" s="54" t="s">
        <v>27</v>
      </c>
      <c r="B5" s="2" t="s">
        <v>227</v>
      </c>
      <c r="C5" s="2" t="s">
        <v>3</v>
      </c>
      <c r="D5" s="54">
        <v>155</v>
      </c>
      <c r="E5" s="3">
        <v>6</v>
      </c>
      <c r="F5" s="3">
        <v>5</v>
      </c>
      <c r="G5" s="3">
        <v>0</v>
      </c>
      <c r="H5" s="3">
        <v>1</v>
      </c>
      <c r="I5" s="3">
        <f aca="true" t="shared" si="0" ref="I5:I12">F5+(G5/2)</f>
        <v>5</v>
      </c>
      <c r="J5" s="86">
        <f aca="true" t="shared" si="1" ref="J5:J12">(I5*5)</f>
        <v>25</v>
      </c>
    </row>
    <row r="6" spans="1:10" ht="12.75">
      <c r="A6" s="54" t="s">
        <v>33</v>
      </c>
      <c r="B6" s="2" t="s">
        <v>228</v>
      </c>
      <c r="C6" s="2" t="s">
        <v>3</v>
      </c>
      <c r="D6" s="54">
        <v>199</v>
      </c>
      <c r="E6" s="3">
        <v>6</v>
      </c>
      <c r="F6" s="3">
        <v>4</v>
      </c>
      <c r="G6" s="3">
        <v>1</v>
      </c>
      <c r="H6" s="3">
        <v>1</v>
      </c>
      <c r="I6" s="3">
        <f t="shared" si="0"/>
        <v>4.5</v>
      </c>
      <c r="J6" s="86">
        <f t="shared" si="1"/>
        <v>22.5</v>
      </c>
    </row>
    <row r="7" spans="1:10" ht="12.75">
      <c r="A7" s="54" t="s">
        <v>44</v>
      </c>
      <c r="B7" s="2" t="s">
        <v>229</v>
      </c>
      <c r="C7" s="2" t="s">
        <v>88</v>
      </c>
      <c r="D7" s="54">
        <v>187</v>
      </c>
      <c r="E7" s="3">
        <v>6</v>
      </c>
      <c r="F7" s="3">
        <v>4</v>
      </c>
      <c r="G7" s="3">
        <v>0</v>
      </c>
      <c r="H7" s="3">
        <v>2</v>
      </c>
      <c r="I7" s="3">
        <f t="shared" si="0"/>
        <v>4</v>
      </c>
      <c r="J7" s="86">
        <f t="shared" si="1"/>
        <v>20</v>
      </c>
    </row>
    <row r="8" spans="1:10" ht="12.75">
      <c r="A8" s="54" t="s">
        <v>42</v>
      </c>
      <c r="B8" s="2" t="s">
        <v>230</v>
      </c>
      <c r="C8" s="2" t="s">
        <v>85</v>
      </c>
      <c r="D8" s="54">
        <v>182</v>
      </c>
      <c r="E8" s="3">
        <v>6</v>
      </c>
      <c r="F8" s="3">
        <v>3</v>
      </c>
      <c r="G8" s="3">
        <v>1</v>
      </c>
      <c r="H8" s="3">
        <v>2</v>
      </c>
      <c r="I8" s="3">
        <f t="shared" si="0"/>
        <v>3.5</v>
      </c>
      <c r="J8" s="86">
        <f t="shared" si="1"/>
        <v>17.5</v>
      </c>
    </row>
    <row r="9" spans="1:10" s="93" customFormat="1" ht="12.75">
      <c r="A9" s="54"/>
      <c r="B9" s="93" t="s">
        <v>231</v>
      </c>
      <c r="C9" s="93" t="s">
        <v>6</v>
      </c>
      <c r="D9" s="94">
        <v>160</v>
      </c>
      <c r="E9" s="94">
        <v>6</v>
      </c>
      <c r="F9" s="94">
        <v>3</v>
      </c>
      <c r="G9" s="94">
        <v>1</v>
      </c>
      <c r="H9" s="94">
        <v>2</v>
      </c>
      <c r="I9" s="3">
        <f t="shared" si="0"/>
        <v>3.5</v>
      </c>
      <c r="J9" s="86">
        <f t="shared" si="1"/>
        <v>17.5</v>
      </c>
    </row>
    <row r="10" spans="1:10" ht="12.75">
      <c r="A10" s="54" t="s">
        <v>31</v>
      </c>
      <c r="B10" s="2" t="s">
        <v>232</v>
      </c>
      <c r="C10" s="2" t="s">
        <v>88</v>
      </c>
      <c r="D10" s="54">
        <v>154</v>
      </c>
      <c r="E10" s="3">
        <v>6</v>
      </c>
      <c r="F10" s="3">
        <v>1</v>
      </c>
      <c r="G10" s="3">
        <v>2</v>
      </c>
      <c r="H10" s="3">
        <v>3</v>
      </c>
      <c r="I10" s="3">
        <f t="shared" si="0"/>
        <v>2</v>
      </c>
      <c r="J10" s="86">
        <f t="shared" si="1"/>
        <v>10</v>
      </c>
    </row>
    <row r="11" spans="1:10" s="93" customFormat="1" ht="12.75">
      <c r="A11" s="54" t="s">
        <v>51</v>
      </c>
      <c r="B11" s="93" t="s">
        <v>233</v>
      </c>
      <c r="C11" s="93" t="s">
        <v>94</v>
      </c>
      <c r="D11" s="94">
        <v>152</v>
      </c>
      <c r="E11" s="94">
        <v>6</v>
      </c>
      <c r="F11" s="94">
        <v>1</v>
      </c>
      <c r="G11" s="94">
        <v>0</v>
      </c>
      <c r="H11" s="94">
        <v>5</v>
      </c>
      <c r="I11" s="3">
        <f t="shared" si="0"/>
        <v>1</v>
      </c>
      <c r="J11" s="86">
        <f t="shared" si="1"/>
        <v>5</v>
      </c>
    </row>
    <row r="12" spans="1:10" s="69" customFormat="1" ht="12.75">
      <c r="A12" s="71" t="s">
        <v>47</v>
      </c>
      <c r="B12" s="69" t="s">
        <v>234</v>
      </c>
      <c r="C12" s="69" t="s">
        <v>65</v>
      </c>
      <c r="D12" s="71">
        <v>152</v>
      </c>
      <c r="E12" s="71">
        <v>6</v>
      </c>
      <c r="F12" s="71">
        <v>0</v>
      </c>
      <c r="G12" s="71">
        <v>1</v>
      </c>
      <c r="H12" s="71">
        <v>5</v>
      </c>
      <c r="I12" s="71">
        <f t="shared" si="0"/>
        <v>0.5</v>
      </c>
      <c r="J12" s="91">
        <f t="shared" si="1"/>
        <v>2.5</v>
      </c>
    </row>
    <row r="13" spans="3:12" ht="13.5" thickBot="1">
      <c r="C13" s="161"/>
      <c r="D13" s="54"/>
      <c r="I13" s="2"/>
      <c r="J13" s="2"/>
      <c r="L13" s="14">
        <f>SUM(J5:J12)</f>
        <v>120</v>
      </c>
    </row>
    <row r="14" spans="4:10" ht="13.5" thickTop="1">
      <c r="D14" s="54"/>
      <c r="I14" s="2"/>
      <c r="J14" s="2"/>
    </row>
    <row r="15" spans="1:10" ht="12.75">
      <c r="A15" s="376" t="s">
        <v>40</v>
      </c>
      <c r="B15" s="377"/>
      <c r="C15" s="377"/>
      <c r="D15" s="377"/>
      <c r="E15" s="377"/>
      <c r="F15" s="377"/>
      <c r="G15" s="377"/>
      <c r="H15" s="377"/>
      <c r="I15" s="377"/>
      <c r="J15" s="377"/>
    </row>
    <row r="16" ht="6" customHeight="1"/>
    <row r="17" spans="1:10" s="93" customFormat="1" ht="12.75">
      <c r="A17" s="94" t="s">
        <v>27</v>
      </c>
      <c r="B17" s="93" t="s">
        <v>235</v>
      </c>
      <c r="C17" s="93" t="s">
        <v>6</v>
      </c>
      <c r="D17" s="94">
        <v>120</v>
      </c>
      <c r="E17" s="94">
        <v>6</v>
      </c>
      <c r="F17" s="94">
        <v>5</v>
      </c>
      <c r="G17" s="94">
        <v>1</v>
      </c>
      <c r="H17" s="94">
        <v>0</v>
      </c>
      <c r="I17" s="94">
        <f aca="true" t="shared" si="2" ref="I17:I36">F17+(G17/2)</f>
        <v>5.5</v>
      </c>
      <c r="J17" s="95">
        <f aca="true" t="shared" si="3" ref="J17:J36">I17*5</f>
        <v>27.5</v>
      </c>
    </row>
    <row r="18" spans="1:10" s="93" customFormat="1" ht="12.75">
      <c r="A18" s="94" t="s">
        <v>26</v>
      </c>
      <c r="B18" s="93" t="s">
        <v>236</v>
      </c>
      <c r="C18" s="93" t="s">
        <v>88</v>
      </c>
      <c r="D18" s="94">
        <v>119</v>
      </c>
      <c r="E18" s="94">
        <v>6</v>
      </c>
      <c r="F18" s="94">
        <v>4</v>
      </c>
      <c r="G18" s="94">
        <v>1</v>
      </c>
      <c r="H18" s="94">
        <v>1</v>
      </c>
      <c r="I18" s="94">
        <f t="shared" si="2"/>
        <v>4.5</v>
      </c>
      <c r="J18" s="95">
        <f t="shared" si="3"/>
        <v>22.5</v>
      </c>
    </row>
    <row r="19" spans="1:10" s="93" customFormat="1" ht="12.75">
      <c r="A19" s="94"/>
      <c r="B19" s="93" t="s">
        <v>237</v>
      </c>
      <c r="C19" s="93" t="s">
        <v>3</v>
      </c>
      <c r="D19" s="94">
        <v>117</v>
      </c>
      <c r="E19" s="94">
        <v>6</v>
      </c>
      <c r="F19" s="94">
        <v>4</v>
      </c>
      <c r="G19" s="94">
        <v>1</v>
      </c>
      <c r="H19" s="94">
        <v>1</v>
      </c>
      <c r="I19" s="94">
        <f t="shared" si="2"/>
        <v>4.5</v>
      </c>
      <c r="J19" s="95">
        <f t="shared" si="3"/>
        <v>22.5</v>
      </c>
    </row>
    <row r="20" spans="1:10" s="69" customFormat="1" ht="12.75">
      <c r="A20" s="71" t="s">
        <v>50</v>
      </c>
      <c r="B20" s="69" t="s">
        <v>238</v>
      </c>
      <c r="C20" s="69" t="s">
        <v>102</v>
      </c>
      <c r="D20" s="71" t="s">
        <v>64</v>
      </c>
      <c r="E20" s="71">
        <v>6</v>
      </c>
      <c r="F20" s="71">
        <v>3</v>
      </c>
      <c r="G20" s="71">
        <v>2</v>
      </c>
      <c r="H20" s="71">
        <v>1</v>
      </c>
      <c r="I20" s="94">
        <f t="shared" si="2"/>
        <v>4</v>
      </c>
      <c r="J20" s="95">
        <f t="shared" si="3"/>
        <v>20</v>
      </c>
    </row>
    <row r="21" spans="1:10" s="93" customFormat="1" ht="12.75">
      <c r="A21" s="94" t="s">
        <v>112</v>
      </c>
      <c r="B21" s="93" t="s">
        <v>239</v>
      </c>
      <c r="C21" s="93" t="s">
        <v>7</v>
      </c>
      <c r="D21" s="94">
        <v>139</v>
      </c>
      <c r="E21" s="94">
        <v>6</v>
      </c>
      <c r="F21" s="94">
        <v>3</v>
      </c>
      <c r="G21" s="94">
        <v>1</v>
      </c>
      <c r="H21" s="94">
        <v>2</v>
      </c>
      <c r="I21" s="94">
        <f t="shared" si="2"/>
        <v>3.5</v>
      </c>
      <c r="J21" s="95">
        <f t="shared" si="3"/>
        <v>17.5</v>
      </c>
    </row>
    <row r="22" spans="1:10" s="93" customFormat="1" ht="12.75">
      <c r="A22" s="94"/>
      <c r="B22" s="93" t="s">
        <v>240</v>
      </c>
      <c r="C22" s="93" t="s">
        <v>88</v>
      </c>
      <c r="D22" s="94">
        <v>140</v>
      </c>
      <c r="E22" s="94">
        <v>6</v>
      </c>
      <c r="F22" s="94">
        <v>3</v>
      </c>
      <c r="G22" s="94">
        <v>1</v>
      </c>
      <c r="H22" s="94">
        <v>2</v>
      </c>
      <c r="I22" s="94">
        <f t="shared" si="2"/>
        <v>3.5</v>
      </c>
      <c r="J22" s="95">
        <f t="shared" si="3"/>
        <v>17.5</v>
      </c>
    </row>
    <row r="23" spans="1:10" s="69" customFormat="1" ht="12.75">
      <c r="A23" s="71"/>
      <c r="B23" s="69" t="s">
        <v>241</v>
      </c>
      <c r="C23" s="69" t="s">
        <v>242</v>
      </c>
      <c r="D23" s="71" t="s">
        <v>64</v>
      </c>
      <c r="E23" s="71">
        <v>6</v>
      </c>
      <c r="F23" s="71">
        <v>3</v>
      </c>
      <c r="G23" s="71">
        <v>1</v>
      </c>
      <c r="H23" s="71">
        <v>2</v>
      </c>
      <c r="I23" s="94">
        <f t="shared" si="2"/>
        <v>3.5</v>
      </c>
      <c r="J23" s="95">
        <f t="shared" si="3"/>
        <v>17.5</v>
      </c>
    </row>
    <row r="24" spans="1:10" s="93" customFormat="1" ht="12.75">
      <c r="A24" s="94"/>
      <c r="B24" s="93" t="s">
        <v>243</v>
      </c>
      <c r="C24" s="93" t="s">
        <v>6</v>
      </c>
      <c r="D24" s="94">
        <v>133</v>
      </c>
      <c r="E24" s="94">
        <v>6</v>
      </c>
      <c r="F24" s="94">
        <v>3</v>
      </c>
      <c r="G24" s="94">
        <v>1</v>
      </c>
      <c r="H24" s="94">
        <v>2</v>
      </c>
      <c r="I24" s="94">
        <f t="shared" si="2"/>
        <v>3.5</v>
      </c>
      <c r="J24" s="95">
        <f t="shared" si="3"/>
        <v>17.5</v>
      </c>
    </row>
    <row r="25" spans="1:10" s="93" customFormat="1" ht="12.75">
      <c r="A25" s="94"/>
      <c r="B25" s="93" t="s">
        <v>244</v>
      </c>
      <c r="C25" s="93" t="s">
        <v>7</v>
      </c>
      <c r="D25" s="94">
        <v>116</v>
      </c>
      <c r="E25" s="94">
        <v>6</v>
      </c>
      <c r="F25" s="94">
        <v>2</v>
      </c>
      <c r="G25" s="94">
        <v>3</v>
      </c>
      <c r="H25" s="94">
        <v>1</v>
      </c>
      <c r="I25" s="94">
        <f t="shared" si="2"/>
        <v>3.5</v>
      </c>
      <c r="J25" s="95">
        <f t="shared" si="3"/>
        <v>17.5</v>
      </c>
    </row>
    <row r="26" spans="1:10" s="93" customFormat="1" ht="12.75">
      <c r="A26" s="94"/>
      <c r="B26" s="93" t="s">
        <v>245</v>
      </c>
      <c r="C26" s="93" t="s">
        <v>119</v>
      </c>
      <c r="D26" s="94">
        <v>106</v>
      </c>
      <c r="E26" s="94">
        <v>6</v>
      </c>
      <c r="F26" s="94">
        <v>3</v>
      </c>
      <c r="G26" s="94">
        <v>1</v>
      </c>
      <c r="H26" s="94">
        <v>2</v>
      </c>
      <c r="I26" s="94">
        <f t="shared" si="2"/>
        <v>3.5</v>
      </c>
      <c r="J26" s="95">
        <f t="shared" si="3"/>
        <v>17.5</v>
      </c>
    </row>
    <row r="27" spans="1:10" s="93" customFormat="1" ht="12.75">
      <c r="A27" s="94" t="s">
        <v>34</v>
      </c>
      <c r="B27" s="93" t="s">
        <v>246</v>
      </c>
      <c r="C27" s="93" t="s">
        <v>8</v>
      </c>
      <c r="D27" s="94">
        <v>102</v>
      </c>
      <c r="E27" s="94">
        <v>6</v>
      </c>
      <c r="F27" s="94">
        <v>3</v>
      </c>
      <c r="G27" s="94">
        <v>0</v>
      </c>
      <c r="H27" s="94">
        <v>3</v>
      </c>
      <c r="I27" s="94">
        <f t="shared" si="2"/>
        <v>3</v>
      </c>
      <c r="J27" s="95">
        <f t="shared" si="3"/>
        <v>15</v>
      </c>
    </row>
    <row r="28" spans="1:10" s="69" customFormat="1" ht="12.75">
      <c r="A28" s="71" t="s">
        <v>123</v>
      </c>
      <c r="B28" s="69" t="s">
        <v>247</v>
      </c>
      <c r="C28" s="69" t="s">
        <v>65</v>
      </c>
      <c r="D28" s="71">
        <v>131</v>
      </c>
      <c r="E28" s="71">
        <v>6</v>
      </c>
      <c r="F28" s="71">
        <v>2</v>
      </c>
      <c r="G28" s="71">
        <v>1</v>
      </c>
      <c r="H28" s="71">
        <v>3</v>
      </c>
      <c r="I28" s="94">
        <f t="shared" si="2"/>
        <v>2.5</v>
      </c>
      <c r="J28" s="95">
        <f t="shared" si="3"/>
        <v>12.5</v>
      </c>
    </row>
    <row r="29" spans="1:10" s="69" customFormat="1" ht="12.75">
      <c r="A29" s="71"/>
      <c r="B29" s="69" t="s">
        <v>248</v>
      </c>
      <c r="C29" s="69" t="s">
        <v>60</v>
      </c>
      <c r="D29" s="71">
        <v>110</v>
      </c>
      <c r="E29" s="71">
        <v>6</v>
      </c>
      <c r="F29" s="71">
        <v>2</v>
      </c>
      <c r="G29" s="71">
        <v>1</v>
      </c>
      <c r="H29" s="71">
        <v>3</v>
      </c>
      <c r="I29" s="94">
        <f t="shared" si="2"/>
        <v>2.5</v>
      </c>
      <c r="J29" s="95">
        <f t="shared" si="3"/>
        <v>12.5</v>
      </c>
    </row>
    <row r="30" spans="1:10" s="93" customFormat="1" ht="12.75">
      <c r="A30" s="94"/>
      <c r="B30" s="93" t="s">
        <v>249</v>
      </c>
      <c r="C30" s="93" t="s">
        <v>4</v>
      </c>
      <c r="D30" s="94">
        <v>109</v>
      </c>
      <c r="E30" s="94">
        <v>6</v>
      </c>
      <c r="F30" s="94">
        <v>2</v>
      </c>
      <c r="G30" s="94">
        <v>1</v>
      </c>
      <c r="H30" s="94">
        <v>3</v>
      </c>
      <c r="I30" s="94">
        <f t="shared" si="2"/>
        <v>2.5</v>
      </c>
      <c r="J30" s="95">
        <f t="shared" si="3"/>
        <v>12.5</v>
      </c>
    </row>
    <row r="31" spans="1:10" s="93" customFormat="1" ht="12.75">
      <c r="A31" s="94" t="s">
        <v>103</v>
      </c>
      <c r="B31" s="93" t="s">
        <v>250</v>
      </c>
      <c r="C31" s="93" t="s">
        <v>119</v>
      </c>
      <c r="D31" s="94">
        <v>96</v>
      </c>
      <c r="E31" s="94">
        <v>6</v>
      </c>
      <c r="F31" s="94">
        <v>1</v>
      </c>
      <c r="G31" s="94">
        <v>2</v>
      </c>
      <c r="H31" s="94">
        <v>3</v>
      </c>
      <c r="I31" s="94">
        <f t="shared" si="2"/>
        <v>2</v>
      </c>
      <c r="J31" s="95">
        <f t="shared" si="3"/>
        <v>10</v>
      </c>
    </row>
    <row r="32" spans="1:10" s="93" customFormat="1" ht="12.75">
      <c r="A32" s="94"/>
      <c r="B32" s="93" t="s">
        <v>251</v>
      </c>
      <c r="C32" s="93" t="s">
        <v>85</v>
      </c>
      <c r="D32" s="94">
        <v>106</v>
      </c>
      <c r="E32" s="94">
        <v>6</v>
      </c>
      <c r="F32" s="94">
        <v>2</v>
      </c>
      <c r="G32" s="94">
        <v>0</v>
      </c>
      <c r="H32" s="94">
        <v>4</v>
      </c>
      <c r="I32" s="94">
        <f t="shared" si="2"/>
        <v>2</v>
      </c>
      <c r="J32" s="95">
        <f t="shared" si="3"/>
        <v>10</v>
      </c>
    </row>
    <row r="33" spans="1:10" s="93" customFormat="1" ht="12.75">
      <c r="A33" s="94"/>
      <c r="B33" s="93" t="s">
        <v>252</v>
      </c>
      <c r="C33" s="93" t="s">
        <v>4</v>
      </c>
      <c r="D33" s="94">
        <v>114</v>
      </c>
      <c r="E33" s="94">
        <v>6</v>
      </c>
      <c r="F33" s="94">
        <v>2</v>
      </c>
      <c r="G33" s="94">
        <v>0</v>
      </c>
      <c r="H33" s="94">
        <v>4</v>
      </c>
      <c r="I33" s="94">
        <f t="shared" si="2"/>
        <v>2</v>
      </c>
      <c r="J33" s="95">
        <f t="shared" si="3"/>
        <v>10</v>
      </c>
    </row>
    <row r="34" spans="1:10" s="93" customFormat="1" ht="12.75">
      <c r="A34" s="94"/>
      <c r="B34" s="93" t="s">
        <v>253</v>
      </c>
      <c r="C34" s="93" t="s">
        <v>88</v>
      </c>
      <c r="D34" s="94">
        <v>130</v>
      </c>
      <c r="E34" s="94">
        <v>6</v>
      </c>
      <c r="F34" s="94">
        <v>1</v>
      </c>
      <c r="G34" s="94">
        <v>2</v>
      </c>
      <c r="H34" s="94">
        <v>3</v>
      </c>
      <c r="I34" s="94">
        <f t="shared" si="2"/>
        <v>2</v>
      </c>
      <c r="J34" s="95">
        <f t="shared" si="3"/>
        <v>10</v>
      </c>
    </row>
    <row r="35" spans="1:10" s="69" customFormat="1" ht="12.75">
      <c r="A35" s="71" t="s">
        <v>126</v>
      </c>
      <c r="B35" s="69" t="s">
        <v>254</v>
      </c>
      <c r="C35" s="69" t="s">
        <v>60</v>
      </c>
      <c r="D35" s="71">
        <v>142</v>
      </c>
      <c r="E35" s="71">
        <v>6</v>
      </c>
      <c r="F35" s="71">
        <v>1</v>
      </c>
      <c r="G35" s="71">
        <v>1</v>
      </c>
      <c r="H35" s="71">
        <v>4</v>
      </c>
      <c r="I35" s="94">
        <f t="shared" si="2"/>
        <v>1.5</v>
      </c>
      <c r="J35" s="95">
        <f t="shared" si="3"/>
        <v>7.5</v>
      </c>
    </row>
    <row r="36" spans="1:10" s="96" customFormat="1" ht="12.75">
      <c r="A36" s="97"/>
      <c r="B36" s="96" t="s">
        <v>266</v>
      </c>
      <c r="D36" s="97"/>
      <c r="E36" s="97">
        <v>6</v>
      </c>
      <c r="F36" s="97">
        <v>0</v>
      </c>
      <c r="G36" s="97">
        <v>1</v>
      </c>
      <c r="H36" s="97">
        <v>5</v>
      </c>
      <c r="I36" s="97">
        <f t="shared" si="2"/>
        <v>0.5</v>
      </c>
      <c r="J36" s="98">
        <f t="shared" si="3"/>
        <v>2.5</v>
      </c>
    </row>
    <row r="37" spans="4:12" ht="13.5" thickBot="1">
      <c r="D37" s="54"/>
      <c r="L37" s="14">
        <f>SUM(J17:J37)</f>
        <v>300</v>
      </c>
    </row>
    <row r="38" ht="15.75" customHeight="1" thickTop="1">
      <c r="D38" s="54"/>
    </row>
    <row r="39" spans="1:10" ht="12.75">
      <c r="A39" s="376" t="s">
        <v>41</v>
      </c>
      <c r="B39" s="376"/>
      <c r="C39" s="376"/>
      <c r="D39" s="376"/>
      <c r="E39" s="376"/>
      <c r="F39" s="376"/>
      <c r="G39" s="376"/>
      <c r="H39" s="376"/>
      <c r="I39" s="376"/>
      <c r="J39" s="376"/>
    </row>
    <row r="40" spans="1:10" ht="6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</row>
    <row r="41" spans="1:10" ht="12.75">
      <c r="A41" s="54" t="s">
        <v>27</v>
      </c>
      <c r="B41" s="2" t="s">
        <v>256</v>
      </c>
      <c r="C41" s="2" t="s">
        <v>8</v>
      </c>
      <c r="D41" s="54">
        <v>85</v>
      </c>
      <c r="E41" s="3">
        <v>6</v>
      </c>
      <c r="F41" s="3">
        <v>5</v>
      </c>
      <c r="G41" s="3">
        <v>0</v>
      </c>
      <c r="H41" s="3">
        <v>1</v>
      </c>
      <c r="I41" s="3">
        <f aca="true" t="shared" si="4" ref="I41:I51">F41+(G41/2)</f>
        <v>5</v>
      </c>
      <c r="J41" s="86">
        <f aca="true" t="shared" si="5" ref="J41:J51">I41*5</f>
        <v>25</v>
      </c>
    </row>
    <row r="42" spans="1:10" s="69" customFormat="1" ht="12.75">
      <c r="A42" s="71" t="s">
        <v>26</v>
      </c>
      <c r="B42" s="69" t="s">
        <v>257</v>
      </c>
      <c r="D42" s="71">
        <v>99</v>
      </c>
      <c r="E42" s="71">
        <v>6</v>
      </c>
      <c r="F42" s="71">
        <v>4</v>
      </c>
      <c r="G42" s="71">
        <v>0</v>
      </c>
      <c r="H42" s="71">
        <v>2</v>
      </c>
      <c r="I42" s="3">
        <f t="shared" si="4"/>
        <v>4</v>
      </c>
      <c r="J42" s="86">
        <f t="shared" si="5"/>
        <v>20</v>
      </c>
    </row>
    <row r="43" spans="1:10" s="93" customFormat="1" ht="12.75">
      <c r="A43" s="94"/>
      <c r="B43" s="93" t="s">
        <v>258</v>
      </c>
      <c r="C43" s="93" t="s">
        <v>85</v>
      </c>
      <c r="D43" s="94"/>
      <c r="E43" s="94">
        <v>6</v>
      </c>
      <c r="F43" s="94">
        <v>4</v>
      </c>
      <c r="G43" s="94">
        <v>0</v>
      </c>
      <c r="H43" s="94">
        <v>2</v>
      </c>
      <c r="I43" s="3">
        <f t="shared" si="4"/>
        <v>4</v>
      </c>
      <c r="J43" s="86">
        <f t="shared" si="5"/>
        <v>20</v>
      </c>
    </row>
    <row r="44" spans="2:10" ht="12.75">
      <c r="B44" s="2" t="s">
        <v>259</v>
      </c>
      <c r="C44" s="2" t="s">
        <v>29</v>
      </c>
      <c r="D44" s="54">
        <v>91</v>
      </c>
      <c r="E44" s="3">
        <v>6</v>
      </c>
      <c r="F44" s="3">
        <v>4</v>
      </c>
      <c r="G44" s="3">
        <v>0</v>
      </c>
      <c r="H44" s="3">
        <v>2</v>
      </c>
      <c r="I44" s="3">
        <f t="shared" si="4"/>
        <v>4</v>
      </c>
      <c r="J44" s="86">
        <f t="shared" si="5"/>
        <v>20</v>
      </c>
    </row>
    <row r="45" spans="1:10" ht="12.75">
      <c r="A45" s="54" t="s">
        <v>112</v>
      </c>
      <c r="B45" s="2" t="s">
        <v>260</v>
      </c>
      <c r="C45" s="2" t="s">
        <v>7</v>
      </c>
      <c r="D45" s="54">
        <v>45</v>
      </c>
      <c r="E45" s="3">
        <v>6</v>
      </c>
      <c r="F45" s="3">
        <v>3</v>
      </c>
      <c r="G45" s="3">
        <v>0</v>
      </c>
      <c r="H45" s="3">
        <v>3</v>
      </c>
      <c r="I45" s="3">
        <f t="shared" si="4"/>
        <v>3</v>
      </c>
      <c r="J45" s="86">
        <f t="shared" si="5"/>
        <v>15</v>
      </c>
    </row>
    <row r="46" spans="2:10" ht="12.75">
      <c r="B46" s="2" t="s">
        <v>261</v>
      </c>
      <c r="C46" s="47" t="s">
        <v>8</v>
      </c>
      <c r="D46" s="54">
        <v>78</v>
      </c>
      <c r="E46" s="3">
        <v>6</v>
      </c>
      <c r="F46" s="3">
        <v>3</v>
      </c>
      <c r="G46" s="3">
        <v>0</v>
      </c>
      <c r="H46" s="3">
        <v>3</v>
      </c>
      <c r="I46" s="3">
        <f t="shared" si="4"/>
        <v>3</v>
      </c>
      <c r="J46" s="86">
        <f t="shared" si="5"/>
        <v>15</v>
      </c>
    </row>
    <row r="47" spans="1:10" s="69" customFormat="1" ht="12.75">
      <c r="A47" s="71" t="s">
        <v>32</v>
      </c>
      <c r="B47" s="69" t="s">
        <v>262</v>
      </c>
      <c r="C47" s="69" t="s">
        <v>215</v>
      </c>
      <c r="D47" s="71">
        <v>72</v>
      </c>
      <c r="E47" s="71">
        <v>6</v>
      </c>
      <c r="F47" s="71">
        <v>2</v>
      </c>
      <c r="G47" s="71">
        <v>0</v>
      </c>
      <c r="H47" s="71">
        <v>4</v>
      </c>
      <c r="I47" s="3">
        <f t="shared" si="4"/>
        <v>2</v>
      </c>
      <c r="J47" s="86">
        <f t="shared" si="5"/>
        <v>10</v>
      </c>
    </row>
    <row r="48" spans="1:10" s="69" customFormat="1" ht="12.75">
      <c r="A48" s="71"/>
      <c r="B48" s="69" t="s">
        <v>263</v>
      </c>
      <c r="C48" s="69" t="s">
        <v>215</v>
      </c>
      <c r="D48" s="71">
        <v>66</v>
      </c>
      <c r="E48" s="71">
        <v>6</v>
      </c>
      <c r="F48" s="71">
        <v>2</v>
      </c>
      <c r="G48" s="71">
        <v>0</v>
      </c>
      <c r="H48" s="71">
        <v>4</v>
      </c>
      <c r="I48" s="3">
        <f t="shared" si="4"/>
        <v>2</v>
      </c>
      <c r="J48" s="86">
        <f t="shared" si="5"/>
        <v>10</v>
      </c>
    </row>
    <row r="49" spans="2:10" ht="12.75">
      <c r="B49" s="2" t="s">
        <v>264</v>
      </c>
      <c r="C49" s="47" t="s">
        <v>4</v>
      </c>
      <c r="D49" s="54">
        <v>75</v>
      </c>
      <c r="E49" s="3">
        <v>5</v>
      </c>
      <c r="F49" s="3">
        <v>2</v>
      </c>
      <c r="G49" s="3">
        <v>0</v>
      </c>
      <c r="H49" s="3">
        <v>3</v>
      </c>
      <c r="I49" s="3">
        <f t="shared" si="4"/>
        <v>2</v>
      </c>
      <c r="J49" s="86">
        <f t="shared" si="5"/>
        <v>10</v>
      </c>
    </row>
    <row r="50" spans="1:10" ht="12.75">
      <c r="A50" s="54" t="s">
        <v>45</v>
      </c>
      <c r="B50" s="2" t="s">
        <v>265</v>
      </c>
      <c r="C50" s="47" t="s">
        <v>4</v>
      </c>
      <c r="D50" s="160">
        <v>52</v>
      </c>
      <c r="E50" s="3">
        <v>6</v>
      </c>
      <c r="F50" s="3">
        <v>1</v>
      </c>
      <c r="G50" s="3">
        <v>0</v>
      </c>
      <c r="H50" s="3">
        <v>5</v>
      </c>
      <c r="I50" s="3">
        <f t="shared" si="4"/>
        <v>1</v>
      </c>
      <c r="J50" s="86">
        <f t="shared" si="5"/>
        <v>5</v>
      </c>
    </row>
    <row r="51" spans="1:10" s="96" customFormat="1" ht="12.75">
      <c r="A51" s="97"/>
      <c r="B51" s="96" t="s">
        <v>255</v>
      </c>
      <c r="D51" s="177"/>
      <c r="E51" s="97">
        <v>1</v>
      </c>
      <c r="F51" s="97">
        <v>0</v>
      </c>
      <c r="G51" s="97">
        <v>0</v>
      </c>
      <c r="H51" s="97">
        <v>1</v>
      </c>
      <c r="I51" s="166">
        <f t="shared" si="4"/>
        <v>0</v>
      </c>
      <c r="J51" s="167">
        <f t="shared" si="5"/>
        <v>0</v>
      </c>
    </row>
    <row r="52" spans="4:12" ht="13.5" thickBot="1">
      <c r="D52" s="54"/>
      <c r="J52" s="3"/>
      <c r="L52" s="14">
        <f>SUM(J41:J52)</f>
        <v>150</v>
      </c>
    </row>
    <row r="53" spans="4:12" ht="13.5" thickTop="1">
      <c r="D53" s="54"/>
      <c r="J53" s="3"/>
      <c r="L53" s="45"/>
    </row>
    <row r="54" spans="1:10" ht="19.5" customHeight="1" thickBot="1">
      <c r="A54" s="2"/>
      <c r="B54" s="60" t="s">
        <v>21</v>
      </c>
      <c r="C54" s="24"/>
      <c r="D54" s="24"/>
      <c r="E54" s="60">
        <f aca="true" t="shared" si="6" ref="E54:J54">SUM(E1:E53)</f>
        <v>228</v>
      </c>
      <c r="F54" s="60">
        <f t="shared" si="6"/>
        <v>100</v>
      </c>
      <c r="G54" s="60">
        <f t="shared" si="6"/>
        <v>28</v>
      </c>
      <c r="H54" s="60">
        <f t="shared" si="6"/>
        <v>100</v>
      </c>
      <c r="I54" s="60">
        <f t="shared" si="6"/>
        <v>114</v>
      </c>
      <c r="J54" s="99">
        <f t="shared" si="6"/>
        <v>570</v>
      </c>
    </row>
    <row r="55" spans="5:6" ht="13.5" thickTop="1">
      <c r="E55" s="2"/>
      <c r="F55" s="2"/>
    </row>
    <row r="56" spans="3:6" ht="14.25" customHeight="1">
      <c r="C56" s="15"/>
      <c r="E56" s="54"/>
      <c r="F56" s="54"/>
    </row>
    <row r="57" spans="3:6" ht="12.75" customHeight="1">
      <c r="C57" s="15"/>
      <c r="E57" s="54"/>
      <c r="F57" s="54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  <row r="67" spans="5:6" ht="12.75">
      <c r="E67" s="2"/>
      <c r="F67" s="2"/>
    </row>
  </sheetData>
  <mergeCells count="3">
    <mergeCell ref="A1:J1"/>
    <mergeCell ref="A15:J15"/>
    <mergeCell ref="A39:J39"/>
  </mergeCells>
  <printOptions/>
  <pageMargins left="0.7086614173228347" right="0.2755905511811024" top="1.4566929133858268" bottom="0.5511811023622047" header="0.4330708661417323" footer="0.5118110236220472"/>
  <pageSetup horizontalDpi="360" verticalDpi="360" orientation="portrait" paperSize="9" scale="90" r:id="rId1"/>
  <headerFooter alignWithMargins="0">
    <oddHeader>&amp;C&amp;"Arial,Bold"&amp;16&amp;UKEYNSHAM RAPIDPLAY(4x)&amp;"Arial,Regular"&amp;10&amp;U
&amp;"Arial,Bold"&amp;14 &amp;U12th September 2004 &amp;12
&amp;14Final Scores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119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1" max="1" width="6.28125" style="185" customWidth="1"/>
    <col min="2" max="2" width="23.57421875" style="2" customWidth="1"/>
    <col min="3" max="3" width="18.140625" style="2" customWidth="1"/>
    <col min="4" max="4" width="8.28125" style="52" customWidth="1"/>
    <col min="5" max="5" width="5.421875" style="3" customWidth="1"/>
    <col min="6" max="9" width="5.7109375" style="3" customWidth="1"/>
    <col min="10" max="10" width="7.00390625" style="86" customWidth="1"/>
    <col min="11" max="11" width="2.8515625" style="2" customWidth="1"/>
    <col min="12" max="12" width="5.57421875" style="2" customWidth="1"/>
    <col min="13" max="16384" width="9.140625" style="2" customWidth="1"/>
  </cols>
  <sheetData>
    <row r="1" spans="1:10" ht="12.75">
      <c r="A1" s="376" t="s">
        <v>17</v>
      </c>
      <c r="B1" s="377"/>
      <c r="C1" s="377"/>
      <c r="D1" s="377"/>
      <c r="E1" s="377"/>
      <c r="F1" s="377"/>
      <c r="G1" s="377"/>
      <c r="H1" s="377"/>
      <c r="I1" s="377"/>
      <c r="J1" s="377"/>
    </row>
    <row r="2" ht="4.5" customHeight="1"/>
    <row r="3" spans="2:10" ht="25.5">
      <c r="B3" s="15" t="s">
        <v>0</v>
      </c>
      <c r="C3" s="15" t="s">
        <v>1</v>
      </c>
      <c r="D3" s="208" t="s">
        <v>2</v>
      </c>
      <c r="E3" s="24" t="s">
        <v>13</v>
      </c>
      <c r="F3" s="24" t="s">
        <v>14</v>
      </c>
      <c r="G3" s="24" t="s">
        <v>5</v>
      </c>
      <c r="H3" s="24" t="s">
        <v>15</v>
      </c>
      <c r="I3" s="24" t="s">
        <v>16</v>
      </c>
      <c r="J3" s="88" t="s">
        <v>78</v>
      </c>
    </row>
    <row r="4" ht="6" customHeight="1"/>
    <row r="5" spans="1:12" ht="12.75" customHeight="1">
      <c r="A5" s="185" t="s">
        <v>27</v>
      </c>
      <c r="B5" s="210" t="s">
        <v>406</v>
      </c>
      <c r="C5" s="186" t="s">
        <v>85</v>
      </c>
      <c r="D5" s="198">
        <v>223</v>
      </c>
      <c r="E5" s="185">
        <v>5</v>
      </c>
      <c r="F5" s="185">
        <v>4</v>
      </c>
      <c r="G5" s="185">
        <v>1</v>
      </c>
      <c r="H5" s="185">
        <v>0</v>
      </c>
      <c r="I5" s="185">
        <f aca="true" t="shared" si="0" ref="I5:I28">F5+(G5/2)</f>
        <v>4.5</v>
      </c>
      <c r="J5" s="211">
        <f aca="true" t="shared" si="1" ref="J5:J28">I5*10</f>
        <v>45</v>
      </c>
      <c r="K5" s="186"/>
      <c r="L5" s="186"/>
    </row>
    <row r="6" spans="1:12" ht="12.75">
      <c r="A6" s="185" t="s">
        <v>26</v>
      </c>
      <c r="B6" s="210" t="s">
        <v>408</v>
      </c>
      <c r="C6" s="186" t="s">
        <v>407</v>
      </c>
      <c r="D6" s="198">
        <v>199</v>
      </c>
      <c r="E6" s="185">
        <v>5</v>
      </c>
      <c r="F6" s="185">
        <v>3</v>
      </c>
      <c r="G6" s="185">
        <v>2</v>
      </c>
      <c r="H6" s="185">
        <v>0</v>
      </c>
      <c r="I6" s="185">
        <f t="shared" si="0"/>
        <v>4</v>
      </c>
      <c r="J6" s="211">
        <f t="shared" si="1"/>
        <v>40</v>
      </c>
      <c r="K6" s="186"/>
      <c r="L6" s="186"/>
    </row>
    <row r="7" spans="1:10" s="69" customFormat="1" ht="12.75">
      <c r="A7" s="185"/>
      <c r="B7" s="214" t="s">
        <v>410</v>
      </c>
      <c r="C7" s="69" t="s">
        <v>409</v>
      </c>
      <c r="D7" s="70">
        <v>198</v>
      </c>
      <c r="E7" s="71">
        <v>5</v>
      </c>
      <c r="F7" s="71">
        <v>3</v>
      </c>
      <c r="G7" s="71">
        <v>2</v>
      </c>
      <c r="H7" s="71">
        <v>0</v>
      </c>
      <c r="I7" s="71">
        <f t="shared" si="0"/>
        <v>4</v>
      </c>
      <c r="J7" s="91">
        <f t="shared" si="1"/>
        <v>40</v>
      </c>
    </row>
    <row r="8" spans="1:12" ht="12.75">
      <c r="A8" s="185" t="s">
        <v>42</v>
      </c>
      <c r="B8" s="210" t="s">
        <v>411</v>
      </c>
      <c r="C8" s="186" t="s">
        <v>3</v>
      </c>
      <c r="D8" s="198">
        <v>199</v>
      </c>
      <c r="E8" s="185">
        <v>5</v>
      </c>
      <c r="F8" s="185">
        <v>2</v>
      </c>
      <c r="G8" s="185">
        <v>2</v>
      </c>
      <c r="H8" s="185">
        <v>1</v>
      </c>
      <c r="I8" s="185">
        <f t="shared" si="0"/>
        <v>3</v>
      </c>
      <c r="J8" s="211">
        <f t="shared" si="1"/>
        <v>30</v>
      </c>
      <c r="K8" s="186"/>
      <c r="L8" s="186"/>
    </row>
    <row r="9" spans="1:13" s="69" customFormat="1" ht="12.75">
      <c r="A9" s="185"/>
      <c r="B9" s="214" t="s">
        <v>422</v>
      </c>
      <c r="C9" s="69" t="s">
        <v>421</v>
      </c>
      <c r="D9" s="70" t="s">
        <v>420</v>
      </c>
      <c r="E9" s="71">
        <v>5</v>
      </c>
      <c r="F9" s="71">
        <v>2</v>
      </c>
      <c r="G9" s="71">
        <v>2</v>
      </c>
      <c r="H9" s="71">
        <v>1</v>
      </c>
      <c r="I9" s="71">
        <f t="shared" si="0"/>
        <v>3</v>
      </c>
      <c r="J9" s="91">
        <f t="shared" si="1"/>
        <v>30</v>
      </c>
      <c r="M9" s="2"/>
    </row>
    <row r="10" spans="2:12" ht="12.75">
      <c r="B10" s="210" t="s">
        <v>413</v>
      </c>
      <c r="C10" s="186" t="s">
        <v>407</v>
      </c>
      <c r="D10" s="198" t="s">
        <v>384</v>
      </c>
      <c r="E10" s="185">
        <v>5</v>
      </c>
      <c r="F10" s="185">
        <v>2</v>
      </c>
      <c r="G10" s="185">
        <v>2</v>
      </c>
      <c r="H10" s="185">
        <v>1</v>
      </c>
      <c r="I10" s="185">
        <f t="shared" si="0"/>
        <v>3</v>
      </c>
      <c r="J10" s="211">
        <f t="shared" si="1"/>
        <v>30</v>
      </c>
      <c r="K10" s="186"/>
      <c r="L10" s="186"/>
    </row>
    <row r="11" spans="2:12" ht="12.75">
      <c r="B11" s="210" t="s">
        <v>418</v>
      </c>
      <c r="C11" s="186" t="s">
        <v>417</v>
      </c>
      <c r="D11" s="198">
        <v>187</v>
      </c>
      <c r="E11" s="185">
        <v>5</v>
      </c>
      <c r="F11" s="185">
        <v>2</v>
      </c>
      <c r="G11" s="185">
        <v>2</v>
      </c>
      <c r="H11" s="185">
        <v>1</v>
      </c>
      <c r="I11" s="185">
        <f t="shared" si="0"/>
        <v>3</v>
      </c>
      <c r="J11" s="211">
        <f t="shared" si="1"/>
        <v>30</v>
      </c>
      <c r="K11" s="186"/>
      <c r="L11" s="186"/>
    </row>
    <row r="12" spans="2:12" ht="12.75">
      <c r="B12" s="210" t="s">
        <v>419</v>
      </c>
      <c r="C12" s="186" t="s">
        <v>3</v>
      </c>
      <c r="D12" s="198">
        <v>186</v>
      </c>
      <c r="E12" s="185">
        <v>5</v>
      </c>
      <c r="F12" s="185">
        <v>2</v>
      </c>
      <c r="G12" s="185">
        <v>2</v>
      </c>
      <c r="H12" s="185">
        <v>1</v>
      </c>
      <c r="I12" s="185">
        <f t="shared" si="0"/>
        <v>3</v>
      </c>
      <c r="J12" s="211">
        <f t="shared" si="1"/>
        <v>30</v>
      </c>
      <c r="K12" s="186"/>
      <c r="L12" s="186"/>
    </row>
    <row r="13" spans="2:12" ht="12.75">
      <c r="B13" s="210" t="s">
        <v>412</v>
      </c>
      <c r="C13" s="212" t="s">
        <v>407</v>
      </c>
      <c r="D13" s="198">
        <v>179</v>
      </c>
      <c r="E13" s="185">
        <v>5</v>
      </c>
      <c r="F13" s="185">
        <v>2</v>
      </c>
      <c r="G13" s="185">
        <v>2</v>
      </c>
      <c r="H13" s="185">
        <v>1</v>
      </c>
      <c r="I13" s="185">
        <f t="shared" si="0"/>
        <v>3</v>
      </c>
      <c r="J13" s="211">
        <f t="shared" si="1"/>
        <v>30</v>
      </c>
      <c r="K13" s="186"/>
      <c r="L13" s="186"/>
    </row>
    <row r="14" spans="1:12" ht="12.75">
      <c r="A14" s="185" t="s">
        <v>81</v>
      </c>
      <c r="B14" s="210" t="s">
        <v>424</v>
      </c>
      <c r="C14" s="186" t="s">
        <v>423</v>
      </c>
      <c r="D14" s="198">
        <v>180</v>
      </c>
      <c r="E14" s="185">
        <v>5</v>
      </c>
      <c r="F14" s="185">
        <v>1</v>
      </c>
      <c r="G14" s="185">
        <v>3</v>
      </c>
      <c r="H14" s="185">
        <v>1</v>
      </c>
      <c r="I14" s="185">
        <f t="shared" si="0"/>
        <v>2.5</v>
      </c>
      <c r="J14" s="211">
        <f t="shared" si="1"/>
        <v>25</v>
      </c>
      <c r="K14" s="186"/>
      <c r="L14" s="186"/>
    </row>
    <row r="15" spans="1:13" s="69" customFormat="1" ht="12.75">
      <c r="A15" s="185"/>
      <c r="B15" s="214" t="s">
        <v>415</v>
      </c>
      <c r="C15" s="69" t="s">
        <v>414</v>
      </c>
      <c r="D15" s="70">
        <v>160</v>
      </c>
      <c r="E15" s="71">
        <v>5</v>
      </c>
      <c r="F15" s="71">
        <v>1</v>
      </c>
      <c r="G15" s="71">
        <v>3</v>
      </c>
      <c r="H15" s="71">
        <v>1</v>
      </c>
      <c r="I15" s="71">
        <f t="shared" si="0"/>
        <v>2.5</v>
      </c>
      <c r="J15" s="91">
        <f t="shared" si="1"/>
        <v>25</v>
      </c>
      <c r="M15" s="2"/>
    </row>
    <row r="16" spans="2:12" ht="12.75">
      <c r="B16" s="210" t="s">
        <v>416</v>
      </c>
      <c r="C16" s="186" t="s">
        <v>407</v>
      </c>
      <c r="D16" s="198">
        <v>156</v>
      </c>
      <c r="E16" s="185">
        <v>5</v>
      </c>
      <c r="F16" s="185">
        <v>1</v>
      </c>
      <c r="G16" s="185">
        <v>3</v>
      </c>
      <c r="H16" s="185">
        <v>1</v>
      </c>
      <c r="I16" s="185">
        <f t="shared" si="0"/>
        <v>2.5</v>
      </c>
      <c r="J16" s="211">
        <f t="shared" si="1"/>
        <v>25</v>
      </c>
      <c r="K16" s="186"/>
      <c r="L16" s="186"/>
    </row>
    <row r="17" spans="1:13" s="69" customFormat="1" ht="12.75">
      <c r="A17" s="185"/>
      <c r="B17" s="214" t="s">
        <v>518</v>
      </c>
      <c r="C17" s="69" t="s">
        <v>425</v>
      </c>
      <c r="D17" s="70">
        <v>129</v>
      </c>
      <c r="E17" s="71">
        <v>5</v>
      </c>
      <c r="F17" s="71">
        <v>1</v>
      </c>
      <c r="G17" s="71">
        <v>3</v>
      </c>
      <c r="H17" s="71">
        <v>1</v>
      </c>
      <c r="I17" s="71">
        <f t="shared" si="0"/>
        <v>2.5</v>
      </c>
      <c r="J17" s="91">
        <f t="shared" si="1"/>
        <v>25</v>
      </c>
      <c r="M17" s="2"/>
    </row>
    <row r="18" spans="1:10" s="69" customFormat="1" ht="12.75">
      <c r="A18" s="185" t="s">
        <v>86</v>
      </c>
      <c r="B18" s="214" t="s">
        <v>429</v>
      </c>
      <c r="C18" s="69" t="s">
        <v>428</v>
      </c>
      <c r="D18" s="70">
        <v>212</v>
      </c>
      <c r="E18" s="71">
        <v>4</v>
      </c>
      <c r="F18" s="71">
        <v>2</v>
      </c>
      <c r="G18" s="71">
        <v>0</v>
      </c>
      <c r="H18" s="71">
        <v>2</v>
      </c>
      <c r="I18" s="71">
        <f t="shared" si="0"/>
        <v>2</v>
      </c>
      <c r="J18" s="91">
        <f t="shared" si="1"/>
        <v>20</v>
      </c>
    </row>
    <row r="19" spans="1:10" s="69" customFormat="1" ht="12.75">
      <c r="A19" s="185"/>
      <c r="B19" s="214" t="s">
        <v>434</v>
      </c>
      <c r="C19" s="69" t="s">
        <v>433</v>
      </c>
      <c r="D19" s="70">
        <v>175</v>
      </c>
      <c r="E19" s="71">
        <v>5</v>
      </c>
      <c r="F19" s="71">
        <v>1</v>
      </c>
      <c r="G19" s="71">
        <v>2</v>
      </c>
      <c r="H19" s="71">
        <v>2</v>
      </c>
      <c r="I19" s="71">
        <f t="shared" si="0"/>
        <v>2</v>
      </c>
      <c r="J19" s="91">
        <f t="shared" si="1"/>
        <v>20</v>
      </c>
    </row>
    <row r="20" spans="2:13" ht="12.75">
      <c r="B20" s="210" t="s">
        <v>431</v>
      </c>
      <c r="C20" s="186" t="s">
        <v>407</v>
      </c>
      <c r="D20" s="198">
        <v>170</v>
      </c>
      <c r="E20" s="185">
        <v>5</v>
      </c>
      <c r="F20" s="185">
        <v>0</v>
      </c>
      <c r="G20" s="185">
        <v>4</v>
      </c>
      <c r="H20" s="185">
        <v>1</v>
      </c>
      <c r="I20" s="185">
        <f t="shared" si="0"/>
        <v>2</v>
      </c>
      <c r="J20" s="211">
        <f t="shared" si="1"/>
        <v>20</v>
      </c>
      <c r="K20" s="186"/>
      <c r="L20" s="186"/>
      <c r="M20" s="69"/>
    </row>
    <row r="21" spans="1:10" s="69" customFormat="1" ht="12.75">
      <c r="A21" s="185"/>
      <c r="B21" s="214" t="s">
        <v>427</v>
      </c>
      <c r="C21" s="69" t="s">
        <v>426</v>
      </c>
      <c r="D21" s="70">
        <v>162</v>
      </c>
      <c r="E21" s="71">
        <v>5</v>
      </c>
      <c r="F21" s="71">
        <v>2</v>
      </c>
      <c r="G21" s="71">
        <v>0</v>
      </c>
      <c r="H21" s="71">
        <v>3</v>
      </c>
      <c r="I21" s="71">
        <f t="shared" si="0"/>
        <v>2</v>
      </c>
      <c r="J21" s="91">
        <f t="shared" si="1"/>
        <v>20</v>
      </c>
    </row>
    <row r="22" spans="2:13" ht="12.75">
      <c r="B22" s="210" t="s">
        <v>430</v>
      </c>
      <c r="C22" s="186" t="s">
        <v>432</v>
      </c>
      <c r="D22" s="213">
        <v>160</v>
      </c>
      <c r="E22" s="185">
        <v>4</v>
      </c>
      <c r="F22" s="185">
        <v>0</v>
      </c>
      <c r="G22" s="185">
        <v>4</v>
      </c>
      <c r="H22" s="185">
        <v>0</v>
      </c>
      <c r="I22" s="185">
        <f t="shared" si="0"/>
        <v>2</v>
      </c>
      <c r="J22" s="211">
        <f t="shared" si="1"/>
        <v>20</v>
      </c>
      <c r="K22" s="186"/>
      <c r="L22" s="186"/>
      <c r="M22" s="69"/>
    </row>
    <row r="23" spans="1:10" s="69" customFormat="1" ht="12.75">
      <c r="A23" s="185"/>
      <c r="B23" s="214" t="s">
        <v>435</v>
      </c>
      <c r="C23" s="92" t="s">
        <v>99</v>
      </c>
      <c r="D23" s="70">
        <v>154</v>
      </c>
      <c r="E23" s="71">
        <v>5</v>
      </c>
      <c r="F23" s="71">
        <v>1</v>
      </c>
      <c r="G23" s="71">
        <v>2</v>
      </c>
      <c r="H23" s="71">
        <v>2</v>
      </c>
      <c r="I23" s="71">
        <f t="shared" si="0"/>
        <v>2</v>
      </c>
      <c r="J23" s="91">
        <f t="shared" si="1"/>
        <v>20</v>
      </c>
    </row>
    <row r="24" spans="1:10" s="69" customFormat="1" ht="12.75">
      <c r="A24" s="185"/>
      <c r="B24" s="214" t="s">
        <v>436</v>
      </c>
      <c r="C24" s="92" t="s">
        <v>99</v>
      </c>
      <c r="D24" s="70">
        <v>166</v>
      </c>
      <c r="E24" s="71">
        <v>5</v>
      </c>
      <c r="F24" s="71">
        <v>2</v>
      </c>
      <c r="G24" s="71">
        <v>0</v>
      </c>
      <c r="H24" s="71">
        <v>3</v>
      </c>
      <c r="I24" s="71">
        <f t="shared" si="0"/>
        <v>2</v>
      </c>
      <c r="J24" s="91">
        <f t="shared" si="1"/>
        <v>20</v>
      </c>
    </row>
    <row r="25" spans="1:12" ht="12.75">
      <c r="A25" s="185" t="s">
        <v>114</v>
      </c>
      <c r="B25" s="210" t="s">
        <v>437</v>
      </c>
      <c r="C25" s="186" t="s">
        <v>29</v>
      </c>
      <c r="D25" s="198">
        <v>137</v>
      </c>
      <c r="E25" s="185">
        <v>5</v>
      </c>
      <c r="F25" s="185">
        <v>1</v>
      </c>
      <c r="G25" s="185">
        <v>1</v>
      </c>
      <c r="H25" s="185">
        <v>3</v>
      </c>
      <c r="I25" s="185">
        <f t="shared" si="0"/>
        <v>1.5</v>
      </c>
      <c r="J25" s="211">
        <f t="shared" si="1"/>
        <v>15</v>
      </c>
      <c r="K25" s="186"/>
      <c r="L25" s="186"/>
    </row>
    <row r="26" spans="1:10" s="69" customFormat="1" ht="12.75">
      <c r="A26" s="185"/>
      <c r="B26" s="214" t="s">
        <v>442</v>
      </c>
      <c r="C26" s="69" t="s">
        <v>441</v>
      </c>
      <c r="D26" s="70" t="s">
        <v>440</v>
      </c>
      <c r="E26" s="71">
        <v>3</v>
      </c>
      <c r="F26" s="71">
        <v>1</v>
      </c>
      <c r="G26" s="71">
        <v>1</v>
      </c>
      <c r="H26" s="71">
        <v>1</v>
      </c>
      <c r="I26" s="71">
        <f t="shared" si="0"/>
        <v>1.5</v>
      </c>
      <c r="J26" s="91">
        <f t="shared" si="1"/>
        <v>15</v>
      </c>
    </row>
    <row r="27" spans="1:12" ht="12.75">
      <c r="A27" s="185" t="s">
        <v>218</v>
      </c>
      <c r="B27" s="210" t="s">
        <v>439</v>
      </c>
      <c r="C27" s="186" t="s">
        <v>85</v>
      </c>
      <c r="D27" s="198">
        <v>182</v>
      </c>
      <c r="E27" s="185">
        <v>1</v>
      </c>
      <c r="F27" s="185">
        <v>0</v>
      </c>
      <c r="G27" s="185">
        <v>0</v>
      </c>
      <c r="H27" s="185">
        <v>1</v>
      </c>
      <c r="I27" s="185">
        <f t="shared" si="0"/>
        <v>0</v>
      </c>
      <c r="J27" s="211">
        <f t="shared" si="1"/>
        <v>0</v>
      </c>
      <c r="K27" s="186"/>
      <c r="L27" s="186"/>
    </row>
    <row r="28" spans="2:12" ht="12.75">
      <c r="B28" s="210" t="s">
        <v>438</v>
      </c>
      <c r="C28" s="186" t="s">
        <v>423</v>
      </c>
      <c r="D28" s="198">
        <v>152</v>
      </c>
      <c r="E28" s="185">
        <v>5</v>
      </c>
      <c r="F28" s="185">
        <v>0</v>
      </c>
      <c r="G28" s="185">
        <v>0</v>
      </c>
      <c r="H28" s="185">
        <v>5</v>
      </c>
      <c r="I28" s="185">
        <f t="shared" si="0"/>
        <v>0</v>
      </c>
      <c r="J28" s="211">
        <f t="shared" si="1"/>
        <v>0</v>
      </c>
      <c r="K28" s="186"/>
      <c r="L28" s="186"/>
    </row>
    <row r="29" spans="2:12" ht="13.5" thickBot="1">
      <c r="B29" s="96" t="s">
        <v>89</v>
      </c>
      <c r="C29" s="96"/>
      <c r="D29" s="209"/>
      <c r="E29" s="97">
        <v>12</v>
      </c>
      <c r="F29" s="97">
        <v>0</v>
      </c>
      <c r="G29" s="97">
        <v>9</v>
      </c>
      <c r="H29" s="97">
        <v>3</v>
      </c>
      <c r="I29" s="97"/>
      <c r="J29" s="211"/>
      <c r="L29" s="14">
        <f>SUM(J5:J28)</f>
        <v>575</v>
      </c>
    </row>
    <row r="30" spans="2:10" ht="13.5" thickTop="1">
      <c r="B30" s="89"/>
      <c r="C30" s="89"/>
      <c r="D30" s="158"/>
      <c r="E30" s="75"/>
      <c r="F30" s="75"/>
      <c r="G30" s="75"/>
      <c r="H30" s="75"/>
      <c r="I30" s="75"/>
      <c r="J30" s="90"/>
    </row>
    <row r="32" spans="1:10" ht="12.75">
      <c r="A32" s="376" t="s">
        <v>40</v>
      </c>
      <c r="B32" s="377"/>
      <c r="C32" s="377"/>
      <c r="D32" s="377"/>
      <c r="E32" s="377"/>
      <c r="F32" s="377"/>
      <c r="G32" s="377"/>
      <c r="H32" s="377"/>
      <c r="I32" s="377"/>
      <c r="J32" s="377"/>
    </row>
    <row r="33" ht="6" customHeight="1"/>
    <row r="34" spans="2:10" ht="25.5">
      <c r="B34" s="15" t="s">
        <v>0</v>
      </c>
      <c r="C34" s="15" t="s">
        <v>1</v>
      </c>
      <c r="D34" s="208" t="s">
        <v>2</v>
      </c>
      <c r="E34" s="24" t="s">
        <v>13</v>
      </c>
      <c r="F34" s="24" t="s">
        <v>14</v>
      </c>
      <c r="G34" s="24" t="s">
        <v>5</v>
      </c>
      <c r="H34" s="24" t="s">
        <v>15</v>
      </c>
      <c r="I34" s="24" t="s">
        <v>16</v>
      </c>
      <c r="J34" s="88" t="s">
        <v>78</v>
      </c>
    </row>
    <row r="35" spans="2:10" ht="6.75" customHeight="1">
      <c r="B35" s="15"/>
      <c r="C35" s="15"/>
      <c r="D35" s="208"/>
      <c r="E35" s="24"/>
      <c r="F35" s="24"/>
      <c r="G35" s="24"/>
      <c r="H35" s="24"/>
      <c r="I35" s="24"/>
      <c r="J35" s="88"/>
    </row>
    <row r="36" spans="1:10" s="69" customFormat="1" ht="12.75" customHeight="1">
      <c r="A36" s="185" t="s">
        <v>27</v>
      </c>
      <c r="B36" s="214" t="s">
        <v>444</v>
      </c>
      <c r="C36" s="69" t="s">
        <v>443</v>
      </c>
      <c r="D36" s="70" t="s">
        <v>445</v>
      </c>
      <c r="E36" s="71">
        <v>5</v>
      </c>
      <c r="F36" s="71">
        <v>3</v>
      </c>
      <c r="G36" s="71">
        <v>2</v>
      </c>
      <c r="H36" s="71">
        <v>0</v>
      </c>
      <c r="I36" s="71">
        <f aca="true" t="shared" si="2" ref="I36:I47">F36+(G36/2)</f>
        <v>4</v>
      </c>
      <c r="J36" s="91">
        <f aca="true" t="shared" si="3" ref="J36:J47">I36*10</f>
        <v>40</v>
      </c>
    </row>
    <row r="37" spans="1:10" s="93" customFormat="1" ht="12.75">
      <c r="A37" s="185" t="s">
        <v>33</v>
      </c>
      <c r="B37" s="216" t="s">
        <v>447</v>
      </c>
      <c r="C37" s="93" t="s">
        <v>446</v>
      </c>
      <c r="D37" s="190">
        <v>150</v>
      </c>
      <c r="E37" s="94">
        <v>5</v>
      </c>
      <c r="F37" s="94">
        <v>2</v>
      </c>
      <c r="G37" s="94">
        <v>3</v>
      </c>
      <c r="H37" s="94">
        <v>0</v>
      </c>
      <c r="I37" s="94">
        <f t="shared" si="2"/>
        <v>3.5</v>
      </c>
      <c r="J37" s="95">
        <f t="shared" si="3"/>
        <v>35</v>
      </c>
    </row>
    <row r="38" spans="1:10" s="69" customFormat="1" ht="12.75">
      <c r="A38" s="185" t="s">
        <v>117</v>
      </c>
      <c r="B38" s="214" t="s">
        <v>449</v>
      </c>
      <c r="C38" s="69" t="s">
        <v>90</v>
      </c>
      <c r="D38" s="70">
        <v>151</v>
      </c>
      <c r="E38" s="71">
        <v>5</v>
      </c>
      <c r="F38" s="71">
        <v>2</v>
      </c>
      <c r="G38" s="71">
        <v>2</v>
      </c>
      <c r="H38" s="71">
        <v>1</v>
      </c>
      <c r="I38" s="71">
        <f t="shared" si="2"/>
        <v>3</v>
      </c>
      <c r="J38" s="91">
        <f t="shared" si="3"/>
        <v>30</v>
      </c>
    </row>
    <row r="39" spans="1:10" s="93" customFormat="1" ht="12.75">
      <c r="A39" s="185"/>
      <c r="B39" s="216" t="s">
        <v>448</v>
      </c>
      <c r="C39" s="93" t="s">
        <v>92</v>
      </c>
      <c r="D39" s="190">
        <v>149</v>
      </c>
      <c r="E39" s="94">
        <v>5</v>
      </c>
      <c r="F39" s="94">
        <v>2</v>
      </c>
      <c r="G39" s="94">
        <v>2</v>
      </c>
      <c r="H39" s="94">
        <v>1</v>
      </c>
      <c r="I39" s="94">
        <f t="shared" si="2"/>
        <v>3</v>
      </c>
      <c r="J39" s="95">
        <f t="shared" si="3"/>
        <v>30</v>
      </c>
    </row>
    <row r="40" spans="1:10" s="93" customFormat="1" ht="12.75">
      <c r="A40" s="185"/>
      <c r="B40" s="216" t="s">
        <v>450</v>
      </c>
      <c r="C40" s="93" t="s">
        <v>407</v>
      </c>
      <c r="D40" s="190">
        <v>133</v>
      </c>
      <c r="E40" s="94">
        <v>5</v>
      </c>
      <c r="F40" s="94">
        <v>1</v>
      </c>
      <c r="G40" s="94">
        <v>4</v>
      </c>
      <c r="H40" s="94">
        <v>0</v>
      </c>
      <c r="I40" s="94">
        <f t="shared" si="2"/>
        <v>3</v>
      </c>
      <c r="J40" s="95">
        <f t="shared" si="3"/>
        <v>30</v>
      </c>
    </row>
    <row r="41" spans="1:10" s="69" customFormat="1" ht="12.75">
      <c r="A41" s="185"/>
      <c r="B41" s="214" t="s">
        <v>453</v>
      </c>
      <c r="C41" s="69" t="s">
        <v>217</v>
      </c>
      <c r="D41" s="70">
        <v>131</v>
      </c>
      <c r="E41" s="71">
        <v>5</v>
      </c>
      <c r="F41" s="71">
        <v>2</v>
      </c>
      <c r="G41" s="71">
        <v>2</v>
      </c>
      <c r="H41" s="71">
        <v>1</v>
      </c>
      <c r="I41" s="71">
        <f t="shared" si="2"/>
        <v>3</v>
      </c>
      <c r="J41" s="91">
        <f t="shared" si="3"/>
        <v>30</v>
      </c>
    </row>
    <row r="42" spans="1:10" s="69" customFormat="1" ht="12.75">
      <c r="A42" s="185" t="s">
        <v>32</v>
      </c>
      <c r="B42" s="214" t="s">
        <v>456</v>
      </c>
      <c r="C42" s="69" t="s">
        <v>455</v>
      </c>
      <c r="D42" s="70">
        <v>134</v>
      </c>
      <c r="E42" s="71">
        <v>5</v>
      </c>
      <c r="F42" s="71">
        <v>2</v>
      </c>
      <c r="G42" s="71">
        <v>1</v>
      </c>
      <c r="H42" s="71">
        <v>2</v>
      </c>
      <c r="I42" s="71">
        <f t="shared" si="2"/>
        <v>2.5</v>
      </c>
      <c r="J42" s="91">
        <f t="shared" si="3"/>
        <v>25</v>
      </c>
    </row>
    <row r="43" spans="1:10" s="69" customFormat="1" ht="12.75">
      <c r="A43" s="185"/>
      <c r="B43" s="214" t="s">
        <v>454</v>
      </c>
      <c r="C43" s="69" t="s">
        <v>99</v>
      </c>
      <c r="D43" s="70">
        <v>123</v>
      </c>
      <c r="E43" s="71">
        <v>5</v>
      </c>
      <c r="F43" s="71">
        <v>2</v>
      </c>
      <c r="G43" s="71">
        <v>1</v>
      </c>
      <c r="H43" s="71">
        <v>2</v>
      </c>
      <c r="I43" s="71">
        <f t="shared" si="2"/>
        <v>2.5</v>
      </c>
      <c r="J43" s="91">
        <f t="shared" si="3"/>
        <v>25</v>
      </c>
    </row>
    <row r="44" spans="1:10" s="69" customFormat="1" ht="12.75">
      <c r="A44" s="185" t="s">
        <v>107</v>
      </c>
      <c r="B44" s="214" t="s">
        <v>452</v>
      </c>
      <c r="C44" s="69" t="s">
        <v>102</v>
      </c>
      <c r="D44" s="70" t="s">
        <v>451</v>
      </c>
      <c r="E44" s="71">
        <v>5</v>
      </c>
      <c r="F44" s="71">
        <v>1</v>
      </c>
      <c r="G44" s="71">
        <v>2</v>
      </c>
      <c r="H44" s="71">
        <v>2</v>
      </c>
      <c r="I44" s="71">
        <f t="shared" si="2"/>
        <v>2</v>
      </c>
      <c r="J44" s="91">
        <f t="shared" si="3"/>
        <v>20</v>
      </c>
    </row>
    <row r="45" spans="1:10" s="69" customFormat="1" ht="12.75">
      <c r="A45" s="185" t="s">
        <v>45</v>
      </c>
      <c r="B45" s="214" t="s">
        <v>516</v>
      </c>
      <c r="C45" s="69" t="s">
        <v>457</v>
      </c>
      <c r="D45" s="70">
        <v>119</v>
      </c>
      <c r="E45" s="71">
        <v>5</v>
      </c>
      <c r="F45" s="71">
        <v>1</v>
      </c>
      <c r="G45" s="71">
        <v>1</v>
      </c>
      <c r="H45" s="71">
        <v>3</v>
      </c>
      <c r="I45" s="71">
        <f t="shared" si="2"/>
        <v>1.5</v>
      </c>
      <c r="J45" s="91">
        <f t="shared" si="3"/>
        <v>15</v>
      </c>
    </row>
    <row r="46" spans="1:10" s="69" customFormat="1" ht="12.75">
      <c r="A46" s="185" t="s">
        <v>34</v>
      </c>
      <c r="B46" s="214" t="s">
        <v>459</v>
      </c>
      <c r="C46" s="69" t="s">
        <v>458</v>
      </c>
      <c r="D46" s="70">
        <v>133</v>
      </c>
      <c r="E46" s="71">
        <v>3</v>
      </c>
      <c r="F46" s="71">
        <v>0</v>
      </c>
      <c r="G46" s="71">
        <v>1</v>
      </c>
      <c r="H46" s="71">
        <v>2</v>
      </c>
      <c r="I46" s="71">
        <f t="shared" si="2"/>
        <v>0.5</v>
      </c>
      <c r="J46" s="91">
        <f t="shared" si="3"/>
        <v>5</v>
      </c>
    </row>
    <row r="47" spans="1:10" s="69" customFormat="1" ht="12.75">
      <c r="A47" s="185" t="s">
        <v>35</v>
      </c>
      <c r="B47" s="214" t="s">
        <v>461</v>
      </c>
      <c r="C47" s="69" t="s">
        <v>460</v>
      </c>
      <c r="D47" s="70">
        <v>127</v>
      </c>
      <c r="E47" s="71">
        <v>1</v>
      </c>
      <c r="F47" s="71">
        <v>0</v>
      </c>
      <c r="G47" s="71">
        <v>0</v>
      </c>
      <c r="H47" s="71">
        <v>1</v>
      </c>
      <c r="I47" s="71">
        <f t="shared" si="2"/>
        <v>0</v>
      </c>
      <c r="J47" s="91">
        <f t="shared" si="3"/>
        <v>0</v>
      </c>
    </row>
    <row r="48" spans="2:12" ht="13.5" thickBot="1">
      <c r="B48" s="96" t="s">
        <v>89</v>
      </c>
      <c r="E48" s="97">
        <v>8</v>
      </c>
      <c r="F48" s="97">
        <v>0</v>
      </c>
      <c r="G48" s="97">
        <v>5</v>
      </c>
      <c r="H48" s="97">
        <v>3</v>
      </c>
      <c r="I48" s="97"/>
      <c r="J48" s="91"/>
      <c r="L48" s="14">
        <f>SUM(J36:J47)</f>
        <v>285</v>
      </c>
    </row>
    <row r="49" spans="2:10" ht="13.5" thickTop="1">
      <c r="B49" s="89"/>
      <c r="C49" s="89"/>
      <c r="J49" s="90"/>
    </row>
    <row r="51" spans="1:10" ht="12.75">
      <c r="A51" s="376" t="s">
        <v>98</v>
      </c>
      <c r="B51" s="376"/>
      <c r="C51" s="376"/>
      <c r="D51" s="376"/>
      <c r="E51" s="376"/>
      <c r="F51" s="376"/>
      <c r="G51" s="376"/>
      <c r="H51" s="376"/>
      <c r="I51" s="376"/>
      <c r="J51" s="376"/>
    </row>
    <row r="52" spans="1:10" ht="6.75" customHeight="1">
      <c r="A52" s="218"/>
      <c r="B52" s="85"/>
      <c r="C52" s="85"/>
      <c r="D52" s="85"/>
      <c r="E52" s="85"/>
      <c r="F52" s="85"/>
      <c r="G52" s="85"/>
      <c r="H52" s="85"/>
      <c r="I52" s="85"/>
      <c r="J52" s="85"/>
    </row>
    <row r="53" spans="2:10" ht="25.5">
      <c r="B53" s="15" t="s">
        <v>0</v>
      </c>
      <c r="C53" s="15" t="s">
        <v>1</v>
      </c>
      <c r="D53" s="208" t="s">
        <v>2</v>
      </c>
      <c r="E53" s="24" t="s">
        <v>13</v>
      </c>
      <c r="F53" s="24" t="s">
        <v>14</v>
      </c>
      <c r="G53" s="24" t="s">
        <v>5</v>
      </c>
      <c r="H53" s="24" t="s">
        <v>15</v>
      </c>
      <c r="I53" s="24" t="s">
        <v>16</v>
      </c>
      <c r="J53" s="88" t="s">
        <v>78</v>
      </c>
    </row>
    <row r="54" spans="2:10" ht="6.75" customHeight="1">
      <c r="B54" s="15"/>
      <c r="C54" s="15"/>
      <c r="D54" s="208"/>
      <c r="E54" s="24"/>
      <c r="F54" s="24"/>
      <c r="G54" s="24"/>
      <c r="H54" s="24"/>
      <c r="I54" s="24"/>
      <c r="J54" s="88"/>
    </row>
    <row r="55" spans="1:10" s="93" customFormat="1" ht="12.75">
      <c r="A55" s="185" t="s">
        <v>27</v>
      </c>
      <c r="B55" s="215" t="s">
        <v>462</v>
      </c>
      <c r="C55" s="186" t="s">
        <v>446</v>
      </c>
      <c r="D55" s="198">
        <v>120</v>
      </c>
      <c r="E55" s="94">
        <v>5</v>
      </c>
      <c r="F55" s="94">
        <v>4</v>
      </c>
      <c r="G55" s="94">
        <v>1</v>
      </c>
      <c r="H55" s="94">
        <v>0</v>
      </c>
      <c r="I55" s="94">
        <f aca="true" t="shared" si="4" ref="I55:I81">F55+(G55/2)</f>
        <v>4.5</v>
      </c>
      <c r="J55" s="95">
        <f aca="true" t="shared" si="5" ref="J55:J81">I55*10</f>
        <v>45</v>
      </c>
    </row>
    <row r="56" spans="1:10" s="93" customFormat="1" ht="12.75">
      <c r="A56" s="185" t="s">
        <v>26</v>
      </c>
      <c r="B56" s="215" t="s">
        <v>464</v>
      </c>
      <c r="C56" s="186" t="s">
        <v>7</v>
      </c>
      <c r="D56" s="198">
        <v>116</v>
      </c>
      <c r="E56" s="94">
        <v>5</v>
      </c>
      <c r="F56" s="94">
        <v>4</v>
      </c>
      <c r="G56" s="94">
        <v>0</v>
      </c>
      <c r="H56" s="94">
        <v>1</v>
      </c>
      <c r="I56" s="94">
        <f t="shared" si="4"/>
        <v>4</v>
      </c>
      <c r="J56" s="95">
        <f t="shared" si="5"/>
        <v>40</v>
      </c>
    </row>
    <row r="57" spans="1:10" s="69" customFormat="1" ht="12.75">
      <c r="A57" s="185"/>
      <c r="B57" s="214" t="s">
        <v>463</v>
      </c>
      <c r="C57" s="69" t="s">
        <v>133</v>
      </c>
      <c r="D57" s="70">
        <v>113</v>
      </c>
      <c r="E57" s="71">
        <v>5</v>
      </c>
      <c r="F57" s="71">
        <v>4</v>
      </c>
      <c r="G57" s="71">
        <v>0</v>
      </c>
      <c r="H57" s="71">
        <v>1</v>
      </c>
      <c r="I57" s="71">
        <f t="shared" si="4"/>
        <v>4</v>
      </c>
      <c r="J57" s="91">
        <f t="shared" si="5"/>
        <v>40</v>
      </c>
    </row>
    <row r="58" spans="1:10" s="93" customFormat="1" ht="12.75">
      <c r="A58" s="185" t="s">
        <v>42</v>
      </c>
      <c r="B58" s="215" t="s">
        <v>466</v>
      </c>
      <c r="C58" s="186" t="s">
        <v>465</v>
      </c>
      <c r="D58" s="198">
        <v>115</v>
      </c>
      <c r="E58" s="94">
        <v>5</v>
      </c>
      <c r="F58" s="94">
        <v>3</v>
      </c>
      <c r="G58" s="94">
        <v>1</v>
      </c>
      <c r="H58" s="94">
        <v>1</v>
      </c>
      <c r="I58" s="94">
        <f t="shared" si="4"/>
        <v>3.5</v>
      </c>
      <c r="J58" s="95">
        <f t="shared" si="5"/>
        <v>35</v>
      </c>
    </row>
    <row r="59" spans="1:10" s="93" customFormat="1" ht="12.75">
      <c r="A59" s="185"/>
      <c r="B59" s="215" t="s">
        <v>474</v>
      </c>
      <c r="C59" s="186" t="s">
        <v>407</v>
      </c>
      <c r="D59" s="198">
        <v>109</v>
      </c>
      <c r="E59" s="94">
        <v>5</v>
      </c>
      <c r="F59" s="94">
        <v>3</v>
      </c>
      <c r="G59" s="94">
        <v>1</v>
      </c>
      <c r="H59" s="94">
        <v>1</v>
      </c>
      <c r="I59" s="94">
        <f t="shared" si="4"/>
        <v>3.5</v>
      </c>
      <c r="J59" s="95">
        <f t="shared" si="5"/>
        <v>35</v>
      </c>
    </row>
    <row r="60" spans="1:10" s="93" customFormat="1" ht="12.75">
      <c r="A60" s="185"/>
      <c r="B60" s="215" t="s">
        <v>467</v>
      </c>
      <c r="C60" s="186" t="s">
        <v>446</v>
      </c>
      <c r="D60" s="198">
        <v>103</v>
      </c>
      <c r="E60" s="94">
        <v>5</v>
      </c>
      <c r="F60" s="94">
        <v>3</v>
      </c>
      <c r="G60" s="94">
        <v>1</v>
      </c>
      <c r="H60" s="94">
        <v>1</v>
      </c>
      <c r="I60" s="94">
        <f t="shared" si="4"/>
        <v>3.5</v>
      </c>
      <c r="J60" s="95">
        <f t="shared" si="5"/>
        <v>35</v>
      </c>
    </row>
    <row r="61" spans="1:10" s="93" customFormat="1" ht="12.75">
      <c r="A61" s="185"/>
      <c r="B61" s="215" t="s">
        <v>470</v>
      </c>
      <c r="C61" s="186" t="s">
        <v>417</v>
      </c>
      <c r="D61" s="198">
        <v>96</v>
      </c>
      <c r="E61" s="94">
        <v>5</v>
      </c>
      <c r="F61" s="94">
        <v>3</v>
      </c>
      <c r="G61" s="94">
        <v>1</v>
      </c>
      <c r="H61" s="94">
        <v>1</v>
      </c>
      <c r="I61" s="94">
        <f t="shared" si="4"/>
        <v>3.5</v>
      </c>
      <c r="J61" s="95">
        <f t="shared" si="5"/>
        <v>35</v>
      </c>
    </row>
    <row r="62" spans="1:10" s="93" customFormat="1" ht="12.75">
      <c r="A62" s="185" t="s">
        <v>49</v>
      </c>
      <c r="B62" s="215" t="s">
        <v>468</v>
      </c>
      <c r="C62" s="186" t="s">
        <v>407</v>
      </c>
      <c r="D62" s="198">
        <v>114</v>
      </c>
      <c r="E62" s="94">
        <v>5</v>
      </c>
      <c r="F62" s="94">
        <v>3</v>
      </c>
      <c r="G62" s="94">
        <v>0</v>
      </c>
      <c r="H62" s="94">
        <v>2</v>
      </c>
      <c r="I62" s="94">
        <f t="shared" si="4"/>
        <v>3</v>
      </c>
      <c r="J62" s="95">
        <f t="shared" si="5"/>
        <v>30</v>
      </c>
    </row>
    <row r="63" spans="1:10" s="93" customFormat="1" ht="12.75">
      <c r="A63" s="185"/>
      <c r="B63" s="215" t="s">
        <v>512</v>
      </c>
      <c r="C63" s="186" t="s">
        <v>465</v>
      </c>
      <c r="D63" s="198">
        <v>106</v>
      </c>
      <c r="E63" s="94">
        <v>5</v>
      </c>
      <c r="F63" s="94">
        <v>3</v>
      </c>
      <c r="G63" s="94">
        <v>0</v>
      </c>
      <c r="H63" s="94">
        <v>2</v>
      </c>
      <c r="I63" s="94">
        <f t="shared" si="4"/>
        <v>3</v>
      </c>
      <c r="J63" s="95">
        <f t="shared" si="5"/>
        <v>30</v>
      </c>
    </row>
    <row r="64" spans="1:10" s="93" customFormat="1" ht="12.75">
      <c r="A64" s="185"/>
      <c r="B64" s="215" t="s">
        <v>471</v>
      </c>
      <c r="C64" s="186" t="s">
        <v>7</v>
      </c>
      <c r="D64" s="198">
        <v>98</v>
      </c>
      <c r="E64" s="94">
        <v>5</v>
      </c>
      <c r="F64" s="94">
        <v>2</v>
      </c>
      <c r="G64" s="94">
        <v>2</v>
      </c>
      <c r="H64" s="94">
        <v>1</v>
      </c>
      <c r="I64" s="94">
        <f t="shared" si="4"/>
        <v>3</v>
      </c>
      <c r="J64" s="95">
        <f t="shared" si="5"/>
        <v>30</v>
      </c>
    </row>
    <row r="65" spans="1:10" s="69" customFormat="1" ht="12.75">
      <c r="A65" s="185"/>
      <c r="B65" s="214" t="s">
        <v>514</v>
      </c>
      <c r="C65" s="69" t="s">
        <v>469</v>
      </c>
      <c r="D65" s="70">
        <v>95</v>
      </c>
      <c r="E65" s="71">
        <v>5</v>
      </c>
      <c r="F65" s="71">
        <v>2</v>
      </c>
      <c r="G65" s="71">
        <v>2</v>
      </c>
      <c r="H65" s="71">
        <v>1</v>
      </c>
      <c r="I65" s="71">
        <f t="shared" si="4"/>
        <v>3</v>
      </c>
      <c r="J65" s="91">
        <f t="shared" si="5"/>
        <v>30</v>
      </c>
    </row>
    <row r="66" spans="1:10" s="69" customFormat="1" ht="12.75">
      <c r="A66" s="185"/>
      <c r="B66" s="214" t="s">
        <v>515</v>
      </c>
      <c r="C66" s="69" t="s">
        <v>457</v>
      </c>
      <c r="D66" s="70">
        <v>95</v>
      </c>
      <c r="E66" s="71">
        <v>5</v>
      </c>
      <c r="F66" s="71">
        <v>2</v>
      </c>
      <c r="G66" s="71">
        <v>2</v>
      </c>
      <c r="H66" s="71">
        <v>1</v>
      </c>
      <c r="I66" s="71">
        <f t="shared" si="4"/>
        <v>3</v>
      </c>
      <c r="J66" s="91">
        <f t="shared" si="5"/>
        <v>30</v>
      </c>
    </row>
    <row r="67" spans="1:10" s="93" customFormat="1" ht="12.75">
      <c r="A67" s="185" t="s">
        <v>52</v>
      </c>
      <c r="B67" s="215" t="s">
        <v>482</v>
      </c>
      <c r="C67" s="186" t="s">
        <v>92</v>
      </c>
      <c r="D67" s="198">
        <v>116</v>
      </c>
      <c r="E67" s="94">
        <v>5</v>
      </c>
      <c r="F67" s="94">
        <v>2</v>
      </c>
      <c r="G67" s="94">
        <v>1</v>
      </c>
      <c r="H67" s="94">
        <v>2</v>
      </c>
      <c r="I67" s="94">
        <f t="shared" si="4"/>
        <v>2.5</v>
      </c>
      <c r="J67" s="95">
        <f t="shared" si="5"/>
        <v>25</v>
      </c>
    </row>
    <row r="68" spans="1:10" s="93" customFormat="1" ht="12.75">
      <c r="A68" s="185"/>
      <c r="B68" s="215" t="s">
        <v>479</v>
      </c>
      <c r="C68" s="186" t="s">
        <v>478</v>
      </c>
      <c r="D68" s="198" t="s">
        <v>477</v>
      </c>
      <c r="E68" s="94">
        <v>5</v>
      </c>
      <c r="F68" s="94">
        <v>2</v>
      </c>
      <c r="G68" s="94">
        <v>1</v>
      </c>
      <c r="H68" s="94">
        <v>2</v>
      </c>
      <c r="I68" s="94">
        <f t="shared" si="4"/>
        <v>2.5</v>
      </c>
      <c r="J68" s="95">
        <f t="shared" si="5"/>
        <v>25</v>
      </c>
    </row>
    <row r="69" spans="1:10" s="69" customFormat="1" ht="12.75">
      <c r="A69" s="185"/>
      <c r="B69" s="214" t="s">
        <v>473</v>
      </c>
      <c r="C69" s="69" t="s">
        <v>472</v>
      </c>
      <c r="D69" s="70">
        <v>96</v>
      </c>
      <c r="E69" s="71">
        <v>5</v>
      </c>
      <c r="F69" s="71">
        <v>2</v>
      </c>
      <c r="G69" s="71">
        <v>1</v>
      </c>
      <c r="H69" s="71">
        <v>2</v>
      </c>
      <c r="I69" s="71">
        <f t="shared" si="4"/>
        <v>2.5</v>
      </c>
      <c r="J69" s="91">
        <f t="shared" si="5"/>
        <v>25</v>
      </c>
    </row>
    <row r="70" spans="1:10" s="69" customFormat="1" ht="12.75">
      <c r="A70" s="185" t="s">
        <v>56</v>
      </c>
      <c r="B70" s="214" t="s">
        <v>484</v>
      </c>
      <c r="C70" s="69" t="s">
        <v>60</v>
      </c>
      <c r="D70" s="70">
        <v>110</v>
      </c>
      <c r="E70" s="71">
        <v>5</v>
      </c>
      <c r="F70" s="71">
        <v>1</v>
      </c>
      <c r="G70" s="71">
        <v>2</v>
      </c>
      <c r="H70" s="71">
        <v>2</v>
      </c>
      <c r="I70" s="71">
        <f t="shared" si="4"/>
        <v>2</v>
      </c>
      <c r="J70" s="91">
        <f t="shared" si="5"/>
        <v>20</v>
      </c>
    </row>
    <row r="71" spans="1:10" s="69" customFormat="1" ht="12.75">
      <c r="A71" s="185"/>
      <c r="B71" s="214" t="s">
        <v>476</v>
      </c>
      <c r="C71" s="69" t="s">
        <v>475</v>
      </c>
      <c r="D71" s="70">
        <v>100</v>
      </c>
      <c r="E71" s="71">
        <v>5</v>
      </c>
      <c r="F71" s="71">
        <v>1</v>
      </c>
      <c r="G71" s="71">
        <v>2</v>
      </c>
      <c r="H71" s="71">
        <v>2</v>
      </c>
      <c r="I71" s="71">
        <f t="shared" si="4"/>
        <v>2</v>
      </c>
      <c r="J71" s="91">
        <f t="shared" si="5"/>
        <v>20</v>
      </c>
    </row>
    <row r="72" spans="1:10" s="93" customFormat="1" ht="12.75">
      <c r="A72" s="185"/>
      <c r="B72" s="215" t="s">
        <v>487</v>
      </c>
      <c r="C72" s="186" t="s">
        <v>478</v>
      </c>
      <c r="D72" s="198">
        <v>93</v>
      </c>
      <c r="E72" s="94">
        <v>5</v>
      </c>
      <c r="F72" s="94">
        <v>1</v>
      </c>
      <c r="G72" s="94">
        <v>2</v>
      </c>
      <c r="H72" s="94">
        <v>2</v>
      </c>
      <c r="I72" s="94">
        <f t="shared" si="4"/>
        <v>2</v>
      </c>
      <c r="J72" s="95">
        <f t="shared" si="5"/>
        <v>20</v>
      </c>
    </row>
    <row r="73" spans="1:10" s="93" customFormat="1" ht="12.75">
      <c r="A73" s="185"/>
      <c r="B73" s="215" t="s">
        <v>489</v>
      </c>
      <c r="C73" s="186" t="s">
        <v>29</v>
      </c>
      <c r="D73" s="217">
        <v>91</v>
      </c>
      <c r="E73" s="94">
        <v>5</v>
      </c>
      <c r="F73" s="94">
        <v>2</v>
      </c>
      <c r="G73" s="94">
        <v>0</v>
      </c>
      <c r="H73" s="94">
        <v>3</v>
      </c>
      <c r="I73" s="94">
        <f t="shared" si="4"/>
        <v>2</v>
      </c>
      <c r="J73" s="95">
        <f t="shared" si="5"/>
        <v>20</v>
      </c>
    </row>
    <row r="74" spans="1:10" s="69" customFormat="1" ht="12.75">
      <c r="A74" s="185"/>
      <c r="B74" s="214" t="s">
        <v>481</v>
      </c>
      <c r="C74" s="69" t="s">
        <v>221</v>
      </c>
      <c r="D74" s="70" t="s">
        <v>480</v>
      </c>
      <c r="E74" s="71">
        <v>5</v>
      </c>
      <c r="F74" s="71">
        <v>1</v>
      </c>
      <c r="G74" s="71">
        <v>2</v>
      </c>
      <c r="H74" s="71">
        <v>2</v>
      </c>
      <c r="I74" s="71">
        <f t="shared" si="4"/>
        <v>2</v>
      </c>
      <c r="J74" s="91">
        <f t="shared" si="5"/>
        <v>20</v>
      </c>
    </row>
    <row r="75" spans="1:10" s="69" customFormat="1" ht="12.75">
      <c r="A75" s="185"/>
      <c r="B75" s="214" t="s">
        <v>492</v>
      </c>
      <c r="C75" s="69" t="s">
        <v>491</v>
      </c>
      <c r="D75" s="70" t="s">
        <v>490</v>
      </c>
      <c r="E75" s="71">
        <v>5</v>
      </c>
      <c r="F75" s="71">
        <v>1</v>
      </c>
      <c r="G75" s="71">
        <v>2</v>
      </c>
      <c r="H75" s="71">
        <v>2</v>
      </c>
      <c r="I75" s="71">
        <f t="shared" si="4"/>
        <v>2</v>
      </c>
      <c r="J75" s="91">
        <f t="shared" si="5"/>
        <v>20</v>
      </c>
    </row>
    <row r="76" spans="1:10" s="69" customFormat="1" ht="12.75">
      <c r="A76" s="185" t="s">
        <v>114</v>
      </c>
      <c r="B76" s="214" t="s">
        <v>494</v>
      </c>
      <c r="C76" s="69" t="s">
        <v>493</v>
      </c>
      <c r="D76" s="70">
        <v>108</v>
      </c>
      <c r="E76" s="71">
        <v>5</v>
      </c>
      <c r="F76" s="71">
        <v>0</v>
      </c>
      <c r="G76" s="71">
        <v>3</v>
      </c>
      <c r="H76" s="71">
        <v>2</v>
      </c>
      <c r="I76" s="71">
        <f t="shared" si="4"/>
        <v>1.5</v>
      </c>
      <c r="J76" s="91">
        <f t="shared" si="5"/>
        <v>15</v>
      </c>
    </row>
    <row r="77" spans="1:10" s="93" customFormat="1" ht="12.75">
      <c r="A77" s="185"/>
      <c r="B77" s="215" t="s">
        <v>483</v>
      </c>
      <c r="C77" s="186" t="s">
        <v>407</v>
      </c>
      <c r="D77" s="198">
        <v>94</v>
      </c>
      <c r="E77" s="94">
        <v>5</v>
      </c>
      <c r="F77" s="94">
        <v>1</v>
      </c>
      <c r="G77" s="94">
        <v>1</v>
      </c>
      <c r="H77" s="94">
        <v>3</v>
      </c>
      <c r="I77" s="94">
        <f t="shared" si="4"/>
        <v>1.5</v>
      </c>
      <c r="J77" s="95">
        <f t="shared" si="5"/>
        <v>15</v>
      </c>
    </row>
    <row r="78" spans="1:10" s="93" customFormat="1" ht="12.75">
      <c r="A78" s="185"/>
      <c r="B78" s="215" t="s">
        <v>486</v>
      </c>
      <c r="C78" s="186" t="s">
        <v>214</v>
      </c>
      <c r="D78" s="198" t="s">
        <v>485</v>
      </c>
      <c r="E78" s="94">
        <v>5</v>
      </c>
      <c r="F78" s="94">
        <v>1</v>
      </c>
      <c r="G78" s="94">
        <v>1</v>
      </c>
      <c r="H78" s="94">
        <v>3</v>
      </c>
      <c r="I78" s="94">
        <f t="shared" si="4"/>
        <v>1.5</v>
      </c>
      <c r="J78" s="95">
        <f t="shared" si="5"/>
        <v>15</v>
      </c>
    </row>
    <row r="79" spans="1:10" s="69" customFormat="1" ht="12.75">
      <c r="A79" s="185" t="s">
        <v>222</v>
      </c>
      <c r="B79" s="214" t="s">
        <v>496</v>
      </c>
      <c r="C79" s="69" t="s">
        <v>495</v>
      </c>
      <c r="D79" s="70">
        <v>99</v>
      </c>
      <c r="E79" s="71">
        <v>5</v>
      </c>
      <c r="F79" s="71">
        <v>0</v>
      </c>
      <c r="G79" s="71">
        <v>2</v>
      </c>
      <c r="H79" s="71">
        <v>3</v>
      </c>
      <c r="I79" s="71">
        <f t="shared" si="4"/>
        <v>1</v>
      </c>
      <c r="J79" s="91">
        <f t="shared" si="5"/>
        <v>10</v>
      </c>
    </row>
    <row r="80" spans="1:10" s="93" customFormat="1" ht="12.75">
      <c r="A80" s="185"/>
      <c r="B80" s="215" t="s">
        <v>488</v>
      </c>
      <c r="C80" s="186" t="s">
        <v>446</v>
      </c>
      <c r="D80" s="217">
        <v>92</v>
      </c>
      <c r="E80" s="94">
        <v>5</v>
      </c>
      <c r="F80" s="94">
        <v>1</v>
      </c>
      <c r="G80" s="94">
        <v>0</v>
      </c>
      <c r="H80" s="94">
        <v>4</v>
      </c>
      <c r="I80" s="94">
        <f t="shared" si="4"/>
        <v>1</v>
      </c>
      <c r="J80" s="95">
        <f t="shared" si="5"/>
        <v>10</v>
      </c>
    </row>
    <row r="81" spans="1:10" s="93" customFormat="1" ht="12.75">
      <c r="A81" s="185" t="s">
        <v>149</v>
      </c>
      <c r="B81" s="215" t="s">
        <v>497</v>
      </c>
      <c r="C81" s="186" t="s">
        <v>423</v>
      </c>
      <c r="D81" s="198">
        <v>97</v>
      </c>
      <c r="E81" s="94">
        <v>3</v>
      </c>
      <c r="F81" s="94">
        <v>0</v>
      </c>
      <c r="G81" s="94">
        <v>1</v>
      </c>
      <c r="H81" s="94">
        <v>2</v>
      </c>
      <c r="I81" s="94">
        <f t="shared" si="4"/>
        <v>0.5</v>
      </c>
      <c r="J81" s="95">
        <f t="shared" si="5"/>
        <v>5</v>
      </c>
    </row>
    <row r="82" spans="2:12" ht="13.5" thickBot="1">
      <c r="B82" s="96" t="s">
        <v>89</v>
      </c>
      <c r="E82" s="97">
        <v>11</v>
      </c>
      <c r="F82" s="97">
        <v>0</v>
      </c>
      <c r="G82" s="97">
        <v>8</v>
      </c>
      <c r="H82" s="97">
        <v>3</v>
      </c>
      <c r="I82" s="71"/>
      <c r="J82" s="95"/>
      <c r="L82" s="14">
        <f>SUM(J55:J82)</f>
        <v>680</v>
      </c>
    </row>
    <row r="83" spans="10:12" ht="13.5" thickTop="1">
      <c r="J83" s="3"/>
      <c r="L83" s="45"/>
    </row>
    <row r="84" spans="10:12" ht="12.75">
      <c r="J84" s="3"/>
      <c r="L84" s="45"/>
    </row>
    <row r="85" spans="1:10" ht="12.75">
      <c r="A85" s="376" t="s">
        <v>41</v>
      </c>
      <c r="B85" s="377"/>
      <c r="C85" s="377"/>
      <c r="D85" s="377"/>
      <c r="E85" s="377"/>
      <c r="F85" s="377"/>
      <c r="G85" s="377"/>
      <c r="H85" s="377"/>
      <c r="I85" s="377"/>
      <c r="J85" s="377"/>
    </row>
    <row r="86" spans="1:10" ht="6.75" customHeight="1">
      <c r="A86" s="218"/>
      <c r="B86" s="85"/>
      <c r="C86" s="85"/>
      <c r="D86" s="85"/>
      <c r="E86" s="85"/>
      <c r="F86" s="85"/>
      <c r="G86" s="85"/>
      <c r="H86" s="85"/>
      <c r="I86" s="85"/>
      <c r="J86" s="85"/>
    </row>
    <row r="87" spans="2:10" ht="25.5">
      <c r="B87" s="15" t="s">
        <v>0</v>
      </c>
      <c r="C87" s="15" t="s">
        <v>1</v>
      </c>
      <c r="D87" s="208" t="s">
        <v>2</v>
      </c>
      <c r="E87" s="24" t="s">
        <v>13</v>
      </c>
      <c r="F87" s="24" t="s">
        <v>14</v>
      </c>
      <c r="G87" s="24" t="s">
        <v>5</v>
      </c>
      <c r="H87" s="24" t="s">
        <v>15</v>
      </c>
      <c r="I87" s="24" t="s">
        <v>16</v>
      </c>
      <c r="J87" s="88" t="s">
        <v>78</v>
      </c>
    </row>
    <row r="88" spans="2:10" ht="6.75" customHeight="1">
      <c r="B88" s="15"/>
      <c r="C88" s="15"/>
      <c r="D88" s="208"/>
      <c r="E88" s="24"/>
      <c r="F88" s="24"/>
      <c r="G88" s="24"/>
      <c r="H88" s="24"/>
      <c r="I88" s="24"/>
      <c r="J88" s="88"/>
    </row>
    <row r="89" spans="1:11" s="69" customFormat="1" ht="12.75">
      <c r="A89" s="185" t="s">
        <v>28</v>
      </c>
      <c r="B89" s="214" t="s">
        <v>500</v>
      </c>
      <c r="C89" s="69" t="s">
        <v>102</v>
      </c>
      <c r="D89" s="70">
        <v>93</v>
      </c>
      <c r="E89" s="71">
        <v>5</v>
      </c>
      <c r="F89" s="71">
        <v>3</v>
      </c>
      <c r="G89" s="71">
        <v>2</v>
      </c>
      <c r="H89" s="71">
        <v>0</v>
      </c>
      <c r="I89" s="71">
        <f aca="true" t="shared" si="6" ref="I89:I103">F89+(G89/2)</f>
        <v>4</v>
      </c>
      <c r="J89" s="91">
        <f aca="true" t="shared" si="7" ref="J89:J103">I89*10</f>
        <v>40</v>
      </c>
      <c r="K89" s="2"/>
    </row>
    <row r="90" spans="1:11" s="69" customFormat="1" ht="12.75">
      <c r="A90" s="185"/>
      <c r="B90" s="214" t="s">
        <v>517</v>
      </c>
      <c r="C90" s="69" t="s">
        <v>457</v>
      </c>
      <c r="D90" s="70">
        <v>84</v>
      </c>
      <c r="E90" s="71">
        <v>5</v>
      </c>
      <c r="F90" s="71">
        <v>4</v>
      </c>
      <c r="G90" s="71">
        <v>0</v>
      </c>
      <c r="H90" s="71">
        <v>1</v>
      </c>
      <c r="I90" s="71">
        <f t="shared" si="6"/>
        <v>4</v>
      </c>
      <c r="J90" s="91">
        <f t="shared" si="7"/>
        <v>40</v>
      </c>
      <c r="K90" s="2"/>
    </row>
    <row r="91" spans="2:10" ht="12.75">
      <c r="B91" s="215" t="s">
        <v>499</v>
      </c>
      <c r="C91" s="186" t="s">
        <v>498</v>
      </c>
      <c r="D91" s="198">
        <v>78</v>
      </c>
      <c r="E91" s="94">
        <v>5</v>
      </c>
      <c r="F91" s="94">
        <v>4</v>
      </c>
      <c r="G91" s="94">
        <v>0</v>
      </c>
      <c r="H91" s="94">
        <v>1</v>
      </c>
      <c r="I91" s="94">
        <f t="shared" si="6"/>
        <v>4</v>
      </c>
      <c r="J91" s="95">
        <f t="shared" si="7"/>
        <v>40</v>
      </c>
    </row>
    <row r="92" spans="1:10" ht="12.75">
      <c r="A92" s="185" t="s">
        <v>42</v>
      </c>
      <c r="B92" s="215" t="s">
        <v>502</v>
      </c>
      <c r="C92" s="186" t="s">
        <v>407</v>
      </c>
      <c r="D92" s="198">
        <v>81</v>
      </c>
      <c r="E92" s="94">
        <v>5</v>
      </c>
      <c r="F92" s="94">
        <v>2</v>
      </c>
      <c r="G92" s="94">
        <v>2</v>
      </c>
      <c r="H92" s="94">
        <v>1</v>
      </c>
      <c r="I92" s="94">
        <f t="shared" si="6"/>
        <v>3</v>
      </c>
      <c r="J92" s="95">
        <f t="shared" si="7"/>
        <v>30</v>
      </c>
    </row>
    <row r="93" spans="1:11" s="69" customFormat="1" ht="12.75">
      <c r="A93" s="185"/>
      <c r="B93" s="214" t="s">
        <v>504</v>
      </c>
      <c r="C93" s="69" t="s">
        <v>421</v>
      </c>
      <c r="D93" s="70" t="s">
        <v>490</v>
      </c>
      <c r="E93" s="71">
        <v>5</v>
      </c>
      <c r="F93" s="71">
        <v>2</v>
      </c>
      <c r="G93" s="71">
        <v>2</v>
      </c>
      <c r="H93" s="71">
        <v>1</v>
      </c>
      <c r="I93" s="71">
        <f t="shared" si="6"/>
        <v>3</v>
      </c>
      <c r="J93" s="91">
        <f t="shared" si="7"/>
        <v>30</v>
      </c>
      <c r="K93" s="2"/>
    </row>
    <row r="94" spans="2:10" ht="12.75">
      <c r="B94" s="215" t="s">
        <v>503</v>
      </c>
      <c r="C94" s="186" t="s">
        <v>3</v>
      </c>
      <c r="D94" s="198">
        <v>78</v>
      </c>
      <c r="E94" s="94">
        <v>5</v>
      </c>
      <c r="F94" s="94">
        <v>2</v>
      </c>
      <c r="G94" s="94">
        <v>2</v>
      </c>
      <c r="H94" s="94">
        <v>1</v>
      </c>
      <c r="I94" s="94">
        <f t="shared" si="6"/>
        <v>3</v>
      </c>
      <c r="J94" s="95">
        <f t="shared" si="7"/>
        <v>30</v>
      </c>
    </row>
    <row r="95" spans="2:10" ht="12.75">
      <c r="B95" s="215" t="s">
        <v>508</v>
      </c>
      <c r="C95" s="186" t="s">
        <v>407</v>
      </c>
      <c r="D95" s="198">
        <v>75</v>
      </c>
      <c r="E95" s="94">
        <v>5</v>
      </c>
      <c r="F95" s="94">
        <v>3</v>
      </c>
      <c r="G95" s="94">
        <v>0</v>
      </c>
      <c r="H95" s="94">
        <v>2</v>
      </c>
      <c r="I95" s="94">
        <f t="shared" si="6"/>
        <v>3</v>
      </c>
      <c r="J95" s="95">
        <f t="shared" si="7"/>
        <v>30</v>
      </c>
    </row>
    <row r="96" spans="1:11" s="69" customFormat="1" ht="12.75">
      <c r="A96" s="185"/>
      <c r="B96" s="214" t="s">
        <v>501</v>
      </c>
      <c r="C96" s="69" t="s">
        <v>104</v>
      </c>
      <c r="D96" s="70">
        <v>62</v>
      </c>
      <c r="E96" s="71">
        <v>5</v>
      </c>
      <c r="F96" s="71">
        <v>3</v>
      </c>
      <c r="G96" s="71">
        <v>0</v>
      </c>
      <c r="H96" s="71">
        <v>2</v>
      </c>
      <c r="I96" s="71">
        <f t="shared" si="6"/>
        <v>3</v>
      </c>
      <c r="J96" s="91">
        <f t="shared" si="7"/>
        <v>30</v>
      </c>
      <c r="K96" s="2"/>
    </row>
    <row r="97" spans="1:10" ht="12.75">
      <c r="A97" s="185" t="s">
        <v>43</v>
      </c>
      <c r="B97" s="215" t="s">
        <v>509</v>
      </c>
      <c r="C97" s="186" t="s">
        <v>446</v>
      </c>
      <c r="D97" s="198">
        <v>84</v>
      </c>
      <c r="E97" s="94">
        <v>5</v>
      </c>
      <c r="F97" s="94">
        <v>2</v>
      </c>
      <c r="G97" s="94">
        <v>0</v>
      </c>
      <c r="H97" s="94">
        <v>3</v>
      </c>
      <c r="I97" s="94">
        <f t="shared" si="6"/>
        <v>2</v>
      </c>
      <c r="J97" s="95">
        <f t="shared" si="7"/>
        <v>20</v>
      </c>
    </row>
    <row r="98" spans="2:10" ht="12.75">
      <c r="B98" s="215" t="s">
        <v>506</v>
      </c>
      <c r="C98" s="186" t="s">
        <v>423</v>
      </c>
      <c r="D98" s="198">
        <v>76</v>
      </c>
      <c r="E98" s="94">
        <v>5</v>
      </c>
      <c r="F98" s="94">
        <v>2</v>
      </c>
      <c r="G98" s="94">
        <v>0</v>
      </c>
      <c r="H98" s="94">
        <v>3</v>
      </c>
      <c r="I98" s="94">
        <f t="shared" si="6"/>
        <v>2</v>
      </c>
      <c r="J98" s="95">
        <f t="shared" si="7"/>
        <v>20</v>
      </c>
    </row>
    <row r="99" spans="2:10" ht="12.75">
      <c r="B99" s="215" t="s">
        <v>505</v>
      </c>
      <c r="C99" s="186" t="s">
        <v>498</v>
      </c>
      <c r="D99" s="198">
        <v>75</v>
      </c>
      <c r="E99" s="94">
        <v>5</v>
      </c>
      <c r="F99" s="94">
        <v>2</v>
      </c>
      <c r="G99" s="94">
        <v>0</v>
      </c>
      <c r="H99" s="94">
        <v>3</v>
      </c>
      <c r="I99" s="94">
        <f t="shared" si="6"/>
        <v>2</v>
      </c>
      <c r="J99" s="95">
        <f t="shared" si="7"/>
        <v>20</v>
      </c>
    </row>
    <row r="100" spans="2:10" ht="12.75">
      <c r="B100" s="215" t="s">
        <v>507</v>
      </c>
      <c r="C100" s="186" t="s">
        <v>407</v>
      </c>
      <c r="D100" s="198">
        <v>71</v>
      </c>
      <c r="E100" s="94">
        <v>5</v>
      </c>
      <c r="F100" s="94">
        <v>2</v>
      </c>
      <c r="G100" s="94">
        <v>0</v>
      </c>
      <c r="H100" s="94">
        <v>3</v>
      </c>
      <c r="I100" s="94">
        <f t="shared" si="6"/>
        <v>2</v>
      </c>
      <c r="J100" s="95">
        <f t="shared" si="7"/>
        <v>20</v>
      </c>
    </row>
    <row r="101" spans="1:10" ht="12.75">
      <c r="A101" s="185" t="s">
        <v>52</v>
      </c>
      <c r="B101" s="215" t="s">
        <v>510</v>
      </c>
      <c r="C101" s="186" t="s">
        <v>7</v>
      </c>
      <c r="D101" s="198">
        <v>83</v>
      </c>
      <c r="E101" s="94">
        <v>5</v>
      </c>
      <c r="F101" s="94">
        <v>1</v>
      </c>
      <c r="G101" s="94">
        <v>0</v>
      </c>
      <c r="H101" s="94">
        <v>4</v>
      </c>
      <c r="I101" s="94">
        <f t="shared" si="6"/>
        <v>1</v>
      </c>
      <c r="J101" s="95">
        <f t="shared" si="7"/>
        <v>10</v>
      </c>
    </row>
    <row r="102" spans="2:10" ht="12.75">
      <c r="B102" s="215" t="s">
        <v>511</v>
      </c>
      <c r="C102" s="186" t="s">
        <v>7</v>
      </c>
      <c r="D102" s="198">
        <v>45</v>
      </c>
      <c r="E102" s="94">
        <v>5</v>
      </c>
      <c r="F102" s="94">
        <v>1</v>
      </c>
      <c r="G102" s="94">
        <v>0</v>
      </c>
      <c r="H102" s="94">
        <v>4</v>
      </c>
      <c r="I102" s="94">
        <f t="shared" si="6"/>
        <v>1</v>
      </c>
      <c r="J102" s="95">
        <f t="shared" si="7"/>
        <v>10</v>
      </c>
    </row>
    <row r="103" spans="1:11" s="69" customFormat="1" ht="12.75">
      <c r="A103" s="185" t="s">
        <v>37</v>
      </c>
      <c r="B103" s="214" t="s">
        <v>519</v>
      </c>
      <c r="C103" s="69" t="s">
        <v>458</v>
      </c>
      <c r="D103" s="70" t="s">
        <v>513</v>
      </c>
      <c r="E103" s="71">
        <v>3</v>
      </c>
      <c r="F103" s="71">
        <v>0</v>
      </c>
      <c r="G103" s="71">
        <v>1</v>
      </c>
      <c r="H103" s="71">
        <v>2</v>
      </c>
      <c r="I103" s="71">
        <f t="shared" si="6"/>
        <v>0.5</v>
      </c>
      <c r="J103" s="91">
        <f t="shared" si="7"/>
        <v>5</v>
      </c>
      <c r="K103" s="2"/>
    </row>
    <row r="104" spans="2:12" ht="13.5" thickBot="1">
      <c r="B104" s="96" t="s">
        <v>89</v>
      </c>
      <c r="C104" s="93"/>
      <c r="D104" s="190"/>
      <c r="E104" s="172">
        <v>5</v>
      </c>
      <c r="F104" s="172">
        <v>0</v>
      </c>
      <c r="G104" s="172">
        <v>3</v>
      </c>
      <c r="H104" s="172">
        <v>2</v>
      </c>
      <c r="I104" s="71"/>
      <c r="J104" s="91"/>
      <c r="L104" s="14">
        <f>SUM(J89:J103)</f>
        <v>375</v>
      </c>
    </row>
    <row r="105" spans="10:12" ht="13.5" thickTop="1">
      <c r="J105" s="3"/>
      <c r="L105" s="45"/>
    </row>
    <row r="106" spans="1:10" ht="19.5" customHeight="1" thickBot="1">
      <c r="A106" s="186"/>
      <c r="B106" s="60" t="s">
        <v>21</v>
      </c>
      <c r="C106" s="24"/>
      <c r="D106" s="76"/>
      <c r="E106" s="60">
        <f>SUM(E1:E84)</f>
        <v>330</v>
      </c>
      <c r="F106" s="60">
        <f>SUM(F1:F84)</f>
        <v>106</v>
      </c>
      <c r="G106" s="60">
        <f>SUM(G1:G84)</f>
        <v>118</v>
      </c>
      <c r="H106" s="60">
        <f>SUM(H1:H84)</f>
        <v>106</v>
      </c>
      <c r="I106" s="60">
        <f>SUM(I1:I84)</f>
        <v>154</v>
      </c>
      <c r="J106" s="99">
        <f>SUM(J1:J105)</f>
        <v>1915</v>
      </c>
    </row>
    <row r="107" spans="5:6" ht="13.5" thickTop="1">
      <c r="E107" s="2"/>
      <c r="F107" s="2"/>
    </row>
    <row r="108" spans="3:6" ht="14.25" customHeight="1">
      <c r="C108" s="15"/>
      <c r="E108" s="54"/>
      <c r="F108" s="54"/>
    </row>
    <row r="109" spans="3:6" ht="12.75" customHeight="1">
      <c r="C109" s="15"/>
      <c r="E109" s="54"/>
      <c r="F109" s="54"/>
    </row>
    <row r="110" spans="5:6" ht="12.75">
      <c r="E110" s="2"/>
      <c r="F110" s="2"/>
    </row>
    <row r="111" spans="5:6" ht="12.75">
      <c r="E111" s="2"/>
      <c r="F111" s="2"/>
    </row>
    <row r="112" spans="5:6" ht="12.75">
      <c r="E112" s="2"/>
      <c r="F112" s="2"/>
    </row>
    <row r="113" spans="5:6" ht="12.75">
      <c r="E113" s="2"/>
      <c r="F113" s="2"/>
    </row>
    <row r="114" spans="5:6" ht="12.75">
      <c r="E114" s="2"/>
      <c r="F114" s="2"/>
    </row>
    <row r="115" spans="5:6" ht="12.75">
      <c r="E115" s="2"/>
      <c r="F115" s="2"/>
    </row>
    <row r="116" spans="5:6" ht="12.75">
      <c r="E116" s="2"/>
      <c r="F116" s="2"/>
    </row>
    <row r="117" spans="5:6" ht="12.75">
      <c r="E117" s="2"/>
      <c r="F117" s="2"/>
    </row>
    <row r="118" spans="5:6" ht="12.75">
      <c r="E118" s="2"/>
      <c r="F118" s="2"/>
    </row>
    <row r="119" spans="5:6" ht="12.75">
      <c r="E119" s="2"/>
      <c r="F119" s="2"/>
    </row>
  </sheetData>
  <mergeCells count="4">
    <mergeCell ref="A1:J1"/>
    <mergeCell ref="A32:J32"/>
    <mergeCell ref="A51:J51"/>
    <mergeCell ref="A85:J85"/>
  </mergeCells>
  <printOptions/>
  <pageMargins left="0.72" right="0.44" top="1.44" bottom="1" header="0.5" footer="0.5"/>
  <pageSetup orientation="portrait" paperSize="9" scale="90" r:id="rId1"/>
  <headerFooter alignWithMargins="0">
    <oddHeader>&amp;C&amp;16BRISTOL OPEN CONGRESS (x10)&amp;14
10th - 12th December 2004&amp;10
&amp;"Arial,Bold"&amp;12Redland High School for Girls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zoomScale="75" zoomScaleNormal="75" workbookViewId="0" topLeftCell="A1">
      <selection activeCell="P11" sqref="P11"/>
    </sheetView>
  </sheetViews>
  <sheetFormatPr defaultColWidth="9.140625" defaultRowHeight="12.75"/>
  <cols>
    <col min="1" max="1" width="6.140625" style="2" customWidth="1"/>
    <col min="2" max="2" width="23.57421875" style="2" customWidth="1"/>
    <col min="3" max="3" width="18.140625" style="2" customWidth="1"/>
    <col min="4" max="4" width="8.421875" style="2" customWidth="1"/>
    <col min="5" max="7" width="6.7109375" style="52" customWidth="1"/>
    <col min="8" max="11" width="6.7109375" style="76" customWidth="1"/>
    <col min="12" max="12" width="3.140625" style="2" bestFit="1" customWidth="1"/>
    <col min="13" max="16384" width="9.140625" style="2" customWidth="1"/>
  </cols>
  <sheetData>
    <row r="1" spans="1:11" ht="12.75">
      <c r="A1" s="376" t="s">
        <v>137</v>
      </c>
      <c r="B1" s="378"/>
      <c r="C1" s="378"/>
      <c r="D1" s="378"/>
      <c r="E1" s="378"/>
      <c r="F1" s="378"/>
      <c r="G1" s="378"/>
      <c r="H1" s="377"/>
      <c r="I1" s="379"/>
      <c r="J1" s="379"/>
      <c r="K1" s="178"/>
    </row>
    <row r="2" spans="1:7" ht="6" customHeight="1">
      <c r="A2" s="3"/>
      <c r="B2" s="47"/>
      <c r="C2" s="47"/>
      <c r="D2" s="3"/>
      <c r="E2" s="48"/>
      <c r="F2" s="48"/>
      <c r="G2" s="48"/>
    </row>
    <row r="3" spans="1:10" ht="25.5">
      <c r="A3" s="3"/>
      <c r="B3" s="15" t="s">
        <v>0</v>
      </c>
      <c r="C3" s="15" t="s">
        <v>1</v>
      </c>
      <c r="D3" s="87" t="s">
        <v>2</v>
      </c>
      <c r="E3" s="76" t="s">
        <v>13</v>
      </c>
      <c r="F3" s="76" t="s">
        <v>14</v>
      </c>
      <c r="G3" s="76" t="s">
        <v>5</v>
      </c>
      <c r="H3" s="76" t="s">
        <v>15</v>
      </c>
      <c r="I3" s="76" t="s">
        <v>16</v>
      </c>
      <c r="J3" s="76" t="s">
        <v>224</v>
      </c>
    </row>
    <row r="4" spans="1:11" ht="6" customHeight="1">
      <c r="A4" s="3"/>
      <c r="B4" s="47"/>
      <c r="C4" s="47"/>
      <c r="D4" s="3"/>
      <c r="E4" s="48"/>
      <c r="F4" s="48"/>
      <c r="G4" s="48"/>
      <c r="H4" s="48"/>
      <c r="I4" s="48"/>
      <c r="J4" s="48"/>
      <c r="K4" s="48"/>
    </row>
    <row r="5" spans="1:11" ht="12.75">
      <c r="A5" s="181" t="s">
        <v>28</v>
      </c>
      <c r="B5" s="181" t="s">
        <v>344</v>
      </c>
      <c r="C5" s="181" t="s">
        <v>345</v>
      </c>
      <c r="D5" s="182">
        <v>169</v>
      </c>
      <c r="E5" s="182">
        <v>10</v>
      </c>
      <c r="F5" s="182">
        <v>6</v>
      </c>
      <c r="G5" s="182">
        <v>3</v>
      </c>
      <c r="H5" s="182">
        <v>1</v>
      </c>
      <c r="I5" s="182">
        <v>7.5</v>
      </c>
      <c r="J5" s="48">
        <f>I5*2</f>
        <v>15</v>
      </c>
      <c r="K5" s="48"/>
    </row>
    <row r="6" spans="1:11" ht="12.75">
      <c r="A6" s="181"/>
      <c r="B6" s="181" t="s">
        <v>346</v>
      </c>
      <c r="C6" s="181" t="s">
        <v>6</v>
      </c>
      <c r="D6" s="182">
        <v>195</v>
      </c>
      <c r="E6" s="182">
        <v>10</v>
      </c>
      <c r="F6" s="182">
        <v>6</v>
      </c>
      <c r="G6" s="182">
        <v>3</v>
      </c>
      <c r="H6" s="182">
        <v>1</v>
      </c>
      <c r="I6" s="182">
        <v>7.5</v>
      </c>
      <c r="J6" s="48">
        <f aca="true" t="shared" si="0" ref="J6:J26">I6*2</f>
        <v>15</v>
      </c>
      <c r="K6" s="48"/>
    </row>
    <row r="7" spans="1:11" ht="12.75">
      <c r="A7" s="181" t="s">
        <v>117</v>
      </c>
      <c r="B7" s="181" t="s">
        <v>347</v>
      </c>
      <c r="C7" s="181" t="s">
        <v>29</v>
      </c>
      <c r="D7" s="182">
        <v>162</v>
      </c>
      <c r="E7" s="182">
        <v>10</v>
      </c>
      <c r="F7" s="182">
        <v>6</v>
      </c>
      <c r="G7" s="182">
        <v>2</v>
      </c>
      <c r="H7" s="182">
        <v>2</v>
      </c>
      <c r="I7" s="182">
        <v>7</v>
      </c>
      <c r="J7" s="48">
        <f t="shared" si="0"/>
        <v>14</v>
      </c>
      <c r="K7" s="48"/>
    </row>
    <row r="8" spans="1:11" ht="12.75">
      <c r="A8" s="181"/>
      <c r="B8" s="181" t="s">
        <v>348</v>
      </c>
      <c r="C8" s="181" t="s">
        <v>88</v>
      </c>
      <c r="D8" s="182">
        <v>157</v>
      </c>
      <c r="E8" s="182">
        <v>10</v>
      </c>
      <c r="F8" s="182">
        <v>6</v>
      </c>
      <c r="G8" s="182">
        <v>2</v>
      </c>
      <c r="H8" s="182">
        <v>2</v>
      </c>
      <c r="I8" s="182">
        <v>7</v>
      </c>
      <c r="J8" s="48">
        <f t="shared" si="0"/>
        <v>14</v>
      </c>
      <c r="K8" s="48"/>
    </row>
    <row r="9" spans="1:11" ht="12.75">
      <c r="A9" s="181" t="s">
        <v>112</v>
      </c>
      <c r="B9" s="181" t="s">
        <v>349</v>
      </c>
      <c r="C9" s="181" t="s">
        <v>3</v>
      </c>
      <c r="D9" s="182">
        <v>185</v>
      </c>
      <c r="E9" s="182">
        <v>10</v>
      </c>
      <c r="F9" s="182">
        <v>5</v>
      </c>
      <c r="G9" s="182">
        <v>3</v>
      </c>
      <c r="H9" s="182">
        <v>2</v>
      </c>
      <c r="I9" s="182">
        <v>6.5</v>
      </c>
      <c r="J9" s="48">
        <f t="shared" si="0"/>
        <v>13</v>
      </c>
      <c r="K9" s="48"/>
    </row>
    <row r="10" spans="1:11" ht="12.75">
      <c r="A10" s="181"/>
      <c r="B10" s="181" t="s">
        <v>350</v>
      </c>
      <c r="C10" s="181" t="s">
        <v>92</v>
      </c>
      <c r="D10" s="182">
        <v>163</v>
      </c>
      <c r="E10" s="182">
        <v>10</v>
      </c>
      <c r="F10" s="182">
        <v>6</v>
      </c>
      <c r="G10" s="182">
        <v>1</v>
      </c>
      <c r="H10" s="182">
        <v>3</v>
      </c>
      <c r="I10" s="182">
        <v>6.5</v>
      </c>
      <c r="J10" s="48">
        <f t="shared" si="0"/>
        <v>13</v>
      </c>
      <c r="K10" s="48"/>
    </row>
    <row r="11" spans="1:11" ht="12.75">
      <c r="A11" s="181" t="s">
        <v>32</v>
      </c>
      <c r="B11" s="181" t="s">
        <v>351</v>
      </c>
      <c r="C11" s="181" t="s">
        <v>8</v>
      </c>
      <c r="D11" s="182">
        <v>113</v>
      </c>
      <c r="E11" s="182">
        <v>10</v>
      </c>
      <c r="F11" s="182">
        <v>6</v>
      </c>
      <c r="G11" s="182">
        <v>0</v>
      </c>
      <c r="H11" s="182">
        <v>4</v>
      </c>
      <c r="I11" s="182">
        <v>6</v>
      </c>
      <c r="J11" s="48">
        <f t="shared" si="0"/>
        <v>12</v>
      </c>
      <c r="K11" s="48"/>
    </row>
    <row r="12" spans="1:11" ht="12.75">
      <c r="A12" s="181"/>
      <c r="B12" s="181" t="s">
        <v>352</v>
      </c>
      <c r="C12" s="181" t="s">
        <v>88</v>
      </c>
      <c r="D12" s="182">
        <v>154</v>
      </c>
      <c r="E12" s="182">
        <v>10</v>
      </c>
      <c r="F12" s="182">
        <v>5</v>
      </c>
      <c r="G12" s="182">
        <v>2</v>
      </c>
      <c r="H12" s="182">
        <v>3</v>
      </c>
      <c r="I12" s="182">
        <v>6</v>
      </c>
      <c r="J12" s="48">
        <f t="shared" si="0"/>
        <v>12</v>
      </c>
      <c r="K12" s="48"/>
    </row>
    <row r="13" spans="1:11" ht="12.75">
      <c r="A13" s="181"/>
      <c r="B13" s="181" t="s">
        <v>353</v>
      </c>
      <c r="C13" s="181" t="s">
        <v>6</v>
      </c>
      <c r="D13" s="182">
        <v>160</v>
      </c>
      <c r="E13" s="182">
        <v>10</v>
      </c>
      <c r="F13" s="182">
        <v>6</v>
      </c>
      <c r="G13" s="182">
        <v>0</v>
      </c>
      <c r="H13" s="182">
        <v>4</v>
      </c>
      <c r="I13" s="182">
        <v>6</v>
      </c>
      <c r="J13" s="48">
        <f t="shared" si="0"/>
        <v>12</v>
      </c>
      <c r="K13" s="48"/>
    </row>
    <row r="14" spans="1:11" ht="12.75">
      <c r="A14" s="181"/>
      <c r="B14" s="181" t="s">
        <v>354</v>
      </c>
      <c r="C14" s="181" t="s">
        <v>4</v>
      </c>
      <c r="D14" s="182">
        <v>179</v>
      </c>
      <c r="E14" s="182">
        <v>10</v>
      </c>
      <c r="F14" s="182">
        <v>5</v>
      </c>
      <c r="G14" s="182">
        <v>2</v>
      </c>
      <c r="H14" s="182">
        <v>3</v>
      </c>
      <c r="I14" s="182">
        <v>6</v>
      </c>
      <c r="J14" s="48">
        <f t="shared" si="0"/>
        <v>12</v>
      </c>
      <c r="K14" s="48"/>
    </row>
    <row r="15" spans="1:11" ht="12.75">
      <c r="A15" s="181" t="s">
        <v>34</v>
      </c>
      <c r="B15" s="181" t="s">
        <v>355</v>
      </c>
      <c r="C15" s="181" t="s">
        <v>6</v>
      </c>
      <c r="D15" s="182">
        <v>120</v>
      </c>
      <c r="E15" s="182">
        <v>10</v>
      </c>
      <c r="F15" s="182">
        <v>5</v>
      </c>
      <c r="G15" s="182">
        <v>1</v>
      </c>
      <c r="H15" s="182">
        <v>4</v>
      </c>
      <c r="I15" s="182">
        <v>5.5</v>
      </c>
      <c r="J15" s="48">
        <f t="shared" si="0"/>
        <v>11</v>
      </c>
      <c r="K15" s="48"/>
    </row>
    <row r="16" spans="1:11" ht="12.75">
      <c r="A16" s="181" t="s">
        <v>123</v>
      </c>
      <c r="B16" s="181" t="s">
        <v>356</v>
      </c>
      <c r="C16" s="181" t="s">
        <v>4</v>
      </c>
      <c r="D16" s="182">
        <v>114</v>
      </c>
      <c r="E16" s="182">
        <v>10</v>
      </c>
      <c r="F16" s="182">
        <v>5</v>
      </c>
      <c r="G16" s="182">
        <v>0</v>
      </c>
      <c r="H16" s="182">
        <v>5</v>
      </c>
      <c r="I16" s="182">
        <v>5</v>
      </c>
      <c r="J16" s="48">
        <f t="shared" si="0"/>
        <v>10</v>
      </c>
      <c r="K16" s="48"/>
    </row>
    <row r="17" spans="1:11" ht="12.75">
      <c r="A17" s="181"/>
      <c r="B17" s="181" t="s">
        <v>357</v>
      </c>
      <c r="C17" s="181" t="s">
        <v>7</v>
      </c>
      <c r="D17" s="182">
        <v>117</v>
      </c>
      <c r="E17" s="182">
        <v>10</v>
      </c>
      <c r="F17" s="182">
        <v>4</v>
      </c>
      <c r="G17" s="182">
        <v>2</v>
      </c>
      <c r="H17" s="182">
        <v>4</v>
      </c>
      <c r="I17" s="182">
        <v>5</v>
      </c>
      <c r="J17" s="48">
        <f t="shared" si="0"/>
        <v>10</v>
      </c>
      <c r="K17" s="48"/>
    </row>
    <row r="18" spans="1:11" ht="12.75">
      <c r="A18" s="181"/>
      <c r="B18" s="181" t="s">
        <v>358</v>
      </c>
      <c r="C18" s="181" t="s">
        <v>29</v>
      </c>
      <c r="D18" s="182">
        <v>143</v>
      </c>
      <c r="E18" s="182">
        <v>10</v>
      </c>
      <c r="F18" s="182">
        <v>4</v>
      </c>
      <c r="G18" s="182">
        <v>2</v>
      </c>
      <c r="H18" s="182">
        <v>4</v>
      </c>
      <c r="I18" s="182">
        <v>5</v>
      </c>
      <c r="J18" s="48">
        <f t="shared" si="0"/>
        <v>10</v>
      </c>
      <c r="K18" s="48"/>
    </row>
    <row r="19" spans="1:11" ht="12.75">
      <c r="A19" s="181" t="s">
        <v>103</v>
      </c>
      <c r="B19" s="181" t="s">
        <v>359</v>
      </c>
      <c r="C19" s="181" t="s">
        <v>7</v>
      </c>
      <c r="D19" s="182">
        <v>116</v>
      </c>
      <c r="E19" s="182">
        <v>10</v>
      </c>
      <c r="F19" s="182">
        <v>3</v>
      </c>
      <c r="G19" s="182">
        <v>2</v>
      </c>
      <c r="H19" s="182">
        <v>5</v>
      </c>
      <c r="I19" s="182">
        <v>4</v>
      </c>
      <c r="J19" s="48">
        <f t="shared" si="0"/>
        <v>8</v>
      </c>
      <c r="K19" s="48"/>
    </row>
    <row r="20" spans="1:11" ht="12.75">
      <c r="A20" s="181"/>
      <c r="B20" s="181" t="s">
        <v>360</v>
      </c>
      <c r="C20" s="181" t="s">
        <v>29</v>
      </c>
      <c r="D20" s="182">
        <v>144</v>
      </c>
      <c r="E20" s="182">
        <v>10</v>
      </c>
      <c r="F20" s="182">
        <v>3</v>
      </c>
      <c r="G20" s="182">
        <v>2</v>
      </c>
      <c r="H20" s="182">
        <v>5</v>
      </c>
      <c r="I20" s="182">
        <v>4</v>
      </c>
      <c r="J20" s="48">
        <f t="shared" si="0"/>
        <v>8</v>
      </c>
      <c r="K20" s="48"/>
    </row>
    <row r="21" spans="1:11" ht="12.75">
      <c r="A21" s="181" t="s">
        <v>97</v>
      </c>
      <c r="B21" s="181" t="s">
        <v>361</v>
      </c>
      <c r="C21" s="181" t="s">
        <v>8</v>
      </c>
      <c r="D21" s="182">
        <v>75</v>
      </c>
      <c r="E21" s="182">
        <v>10</v>
      </c>
      <c r="F21" s="182">
        <v>3</v>
      </c>
      <c r="G21" s="182">
        <v>1</v>
      </c>
      <c r="H21" s="182">
        <v>6</v>
      </c>
      <c r="I21" s="182">
        <v>3.5</v>
      </c>
      <c r="J21" s="48">
        <f t="shared" si="0"/>
        <v>7</v>
      </c>
      <c r="K21" s="48"/>
    </row>
    <row r="22" spans="1:11" ht="12.75">
      <c r="A22" s="181" t="s">
        <v>87</v>
      </c>
      <c r="B22" s="181" t="s">
        <v>362</v>
      </c>
      <c r="C22" s="181" t="s">
        <v>8</v>
      </c>
      <c r="D22" s="182">
        <v>87</v>
      </c>
      <c r="E22" s="182">
        <v>10</v>
      </c>
      <c r="F22" s="182">
        <v>3</v>
      </c>
      <c r="G22" s="182">
        <v>0</v>
      </c>
      <c r="H22" s="182">
        <v>7</v>
      </c>
      <c r="I22" s="182">
        <v>3</v>
      </c>
      <c r="J22" s="48">
        <f t="shared" si="0"/>
        <v>6</v>
      </c>
      <c r="K22" s="48"/>
    </row>
    <row r="23" spans="1:11" ht="12.75">
      <c r="A23" s="181"/>
      <c r="B23" s="181" t="s">
        <v>363</v>
      </c>
      <c r="C23" s="181" t="s">
        <v>6</v>
      </c>
      <c r="D23" s="182">
        <v>84</v>
      </c>
      <c r="E23" s="182">
        <v>10</v>
      </c>
      <c r="F23" s="182">
        <v>3</v>
      </c>
      <c r="G23" s="182">
        <v>0</v>
      </c>
      <c r="H23" s="182">
        <v>7</v>
      </c>
      <c r="I23" s="182">
        <v>3</v>
      </c>
      <c r="J23" s="48">
        <f t="shared" si="0"/>
        <v>6</v>
      </c>
      <c r="K23" s="48"/>
    </row>
    <row r="24" spans="1:11" ht="12.75">
      <c r="A24" s="181"/>
      <c r="B24" s="181" t="s">
        <v>364</v>
      </c>
      <c r="C24" s="181" t="s">
        <v>8</v>
      </c>
      <c r="D24" s="182">
        <v>78</v>
      </c>
      <c r="E24" s="182">
        <v>10</v>
      </c>
      <c r="F24" s="182">
        <v>3</v>
      </c>
      <c r="G24" s="182">
        <v>0</v>
      </c>
      <c r="H24" s="182">
        <v>7</v>
      </c>
      <c r="I24" s="182">
        <v>3</v>
      </c>
      <c r="J24" s="48">
        <f t="shared" si="0"/>
        <v>6</v>
      </c>
      <c r="K24" s="48"/>
    </row>
    <row r="25" spans="1:11" ht="12.75">
      <c r="A25" s="181" t="s">
        <v>61</v>
      </c>
      <c r="B25" s="181" t="s">
        <v>365</v>
      </c>
      <c r="C25" s="181" t="s">
        <v>4</v>
      </c>
      <c r="D25" s="182">
        <v>110</v>
      </c>
      <c r="E25" s="182">
        <v>10</v>
      </c>
      <c r="F25" s="182">
        <v>2</v>
      </c>
      <c r="G25" s="182">
        <v>0</v>
      </c>
      <c r="H25" s="182">
        <v>8</v>
      </c>
      <c r="I25" s="182">
        <v>2</v>
      </c>
      <c r="J25" s="48">
        <f t="shared" si="0"/>
        <v>4</v>
      </c>
      <c r="K25" s="48"/>
    </row>
    <row r="26" spans="1:11" ht="12.75">
      <c r="A26" s="181" t="s">
        <v>144</v>
      </c>
      <c r="B26" s="181" t="s">
        <v>366</v>
      </c>
      <c r="C26" s="181" t="s">
        <v>8</v>
      </c>
      <c r="D26" s="182">
        <v>40</v>
      </c>
      <c r="E26" s="182">
        <v>10</v>
      </c>
      <c r="F26" s="182">
        <v>1</v>
      </c>
      <c r="G26" s="182">
        <v>0</v>
      </c>
      <c r="H26" s="182">
        <v>9</v>
      </c>
      <c r="I26" s="182">
        <v>1</v>
      </c>
      <c r="J26" s="48">
        <f t="shared" si="0"/>
        <v>2</v>
      </c>
      <c r="K26" s="48"/>
    </row>
    <row r="27" spans="8:11" ht="13.5" thickBot="1">
      <c r="H27" s="52"/>
      <c r="I27" s="52"/>
      <c r="J27" s="176">
        <f>SUM(J5:J26)</f>
        <v>220</v>
      </c>
      <c r="K27" s="56"/>
    </row>
    <row r="28" spans="6:11" ht="12.75">
      <c r="F28" s="48"/>
      <c r="G28" s="48"/>
      <c r="H28" s="48"/>
      <c r="I28" s="48"/>
      <c r="J28" s="48"/>
      <c r="K28" s="48"/>
    </row>
    <row r="29" spans="6:11" ht="12.75">
      <c r="F29" s="48"/>
      <c r="G29" s="48"/>
      <c r="H29" s="48"/>
      <c r="I29" s="48"/>
      <c r="J29" s="48"/>
      <c r="K29" s="48"/>
    </row>
    <row r="30" spans="6:11" ht="12.75">
      <c r="F30" s="48"/>
      <c r="G30" s="48"/>
      <c r="H30" s="48"/>
      <c r="I30" s="48"/>
      <c r="J30" s="48"/>
      <c r="K30" s="48"/>
    </row>
    <row r="31" spans="6:11" ht="12.75">
      <c r="F31" s="48"/>
      <c r="G31" s="48"/>
      <c r="H31" s="48"/>
      <c r="I31" s="48"/>
      <c r="J31" s="48"/>
      <c r="K31" s="48"/>
    </row>
    <row r="32" spans="6:11" ht="12.75">
      <c r="F32" s="48"/>
      <c r="G32" s="48"/>
      <c r="H32" s="48"/>
      <c r="I32" s="48"/>
      <c r="J32" s="48"/>
      <c r="K32" s="48"/>
    </row>
  </sheetData>
  <mergeCells count="1">
    <mergeCell ref="A1:J1"/>
  </mergeCells>
  <printOptions/>
  <pageMargins left="0.75" right="0.75" top="1" bottom="1" header="0.5" footer="0.5"/>
  <pageSetup orientation="portrait" paperSize="9" scale="85" r:id="rId1"/>
  <headerFooter alignWithMargins="0">
    <oddHeader>&amp;C&amp;"Arial,Bold"&amp;14&amp;UYATE BLITZ TOURNAMENT&amp;R&amp;"Arial,Bold"&amp;14&amp;UTuesday 30th 
August 2005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workbookViewId="0" topLeftCell="A1">
      <selection activeCell="O20" sqref="O20"/>
    </sheetView>
  </sheetViews>
  <sheetFormatPr defaultColWidth="9.140625" defaultRowHeight="12.75"/>
  <cols>
    <col min="1" max="1" width="6.28125" style="54" customWidth="1"/>
    <col min="2" max="2" width="23.57421875" style="2" customWidth="1"/>
    <col min="3" max="3" width="18.140625" style="2" customWidth="1"/>
    <col min="4" max="4" width="9.00390625" style="2" customWidth="1"/>
    <col min="5" max="5" width="6.421875" style="86" customWidth="1"/>
    <col min="6" max="6" width="6.7109375" style="86" customWidth="1"/>
    <col min="7" max="7" width="7.00390625" style="86" customWidth="1"/>
    <col min="8" max="8" width="3.57421875" style="53" bestFit="1" customWidth="1"/>
    <col min="9" max="9" width="5.57421875" style="2" customWidth="1"/>
    <col min="10" max="16384" width="9.140625" style="2" customWidth="1"/>
  </cols>
  <sheetData>
    <row r="1" spans="1:9" ht="12.75">
      <c r="A1" s="376" t="s">
        <v>137</v>
      </c>
      <c r="B1" s="378"/>
      <c r="C1" s="378"/>
      <c r="D1" s="378"/>
      <c r="E1" s="378"/>
      <c r="F1" s="378"/>
      <c r="G1" s="378"/>
      <c r="H1" s="377"/>
      <c r="I1" s="377"/>
    </row>
    <row r="2" spans="1:9" ht="4.5" customHeight="1">
      <c r="A2" s="3"/>
      <c r="B2" s="47"/>
      <c r="C2" s="47"/>
      <c r="D2" s="3"/>
      <c r="H2" s="51"/>
      <c r="I2" s="47"/>
    </row>
    <row r="3" spans="1:9" ht="25.5">
      <c r="A3" s="3"/>
      <c r="B3" s="15" t="s">
        <v>0</v>
      </c>
      <c r="C3" s="15" t="s">
        <v>1</v>
      </c>
      <c r="D3" s="87" t="s">
        <v>2</v>
      </c>
      <c r="E3" s="88" t="s">
        <v>13</v>
      </c>
      <c r="F3" s="88" t="s">
        <v>16</v>
      </c>
      <c r="G3" s="88" t="s">
        <v>111</v>
      </c>
      <c r="H3" s="51"/>
      <c r="I3" s="47"/>
    </row>
    <row r="4" spans="1:9" ht="6" customHeight="1">
      <c r="A4" s="3"/>
      <c r="B4" s="47"/>
      <c r="C4" s="47"/>
      <c r="D4" s="3"/>
      <c r="H4" s="51"/>
      <c r="I4" s="47"/>
    </row>
    <row r="5" spans="1:9" ht="12.75">
      <c r="A5" s="3" t="s">
        <v>27</v>
      </c>
      <c r="B5" s="47" t="s">
        <v>274</v>
      </c>
      <c r="C5" s="47" t="s">
        <v>6</v>
      </c>
      <c r="D5" s="3">
        <v>195</v>
      </c>
      <c r="E5" s="86">
        <v>10</v>
      </c>
      <c r="F5" s="86">
        <v>9</v>
      </c>
      <c r="G5" s="86">
        <f aca="true" t="shared" si="0" ref="G5:G34">F5</f>
        <v>9</v>
      </c>
      <c r="I5" s="47"/>
    </row>
    <row r="6" spans="1:9" ht="12.75">
      <c r="A6" s="3" t="s">
        <v>33</v>
      </c>
      <c r="B6" s="47" t="s">
        <v>229</v>
      </c>
      <c r="C6" s="47" t="s">
        <v>88</v>
      </c>
      <c r="D6" s="3">
        <v>187</v>
      </c>
      <c r="E6" s="86">
        <v>10</v>
      </c>
      <c r="F6" s="86">
        <v>8.5</v>
      </c>
      <c r="G6" s="86">
        <f t="shared" si="0"/>
        <v>8.5</v>
      </c>
      <c r="I6" s="47"/>
    </row>
    <row r="7" spans="1:9" ht="12.75">
      <c r="A7" s="3" t="s">
        <v>117</v>
      </c>
      <c r="B7" s="47" t="s">
        <v>231</v>
      </c>
      <c r="C7" s="47" t="s">
        <v>6</v>
      </c>
      <c r="D7" s="3">
        <v>160</v>
      </c>
      <c r="E7" s="86">
        <v>10</v>
      </c>
      <c r="F7" s="86">
        <v>7</v>
      </c>
      <c r="G7" s="86">
        <f t="shared" si="0"/>
        <v>7</v>
      </c>
      <c r="I7" s="47"/>
    </row>
    <row r="8" spans="1:9" ht="12.75">
      <c r="A8" s="3"/>
      <c r="B8" s="47" t="s">
        <v>303</v>
      </c>
      <c r="C8" s="47" t="s">
        <v>6</v>
      </c>
      <c r="D8" s="3">
        <v>150</v>
      </c>
      <c r="E8" s="86">
        <v>10</v>
      </c>
      <c r="F8" s="86">
        <v>7</v>
      </c>
      <c r="G8" s="86">
        <f t="shared" si="0"/>
        <v>7</v>
      </c>
      <c r="I8" s="47"/>
    </row>
    <row r="9" spans="1:9" ht="12.75">
      <c r="A9" s="3" t="s">
        <v>112</v>
      </c>
      <c r="B9" s="47" t="s">
        <v>306</v>
      </c>
      <c r="C9" s="47" t="s">
        <v>4</v>
      </c>
      <c r="D9" s="3">
        <v>141</v>
      </c>
      <c r="E9" s="86">
        <v>10</v>
      </c>
      <c r="F9" s="86">
        <v>6.5</v>
      </c>
      <c r="G9" s="86">
        <f t="shared" si="0"/>
        <v>6.5</v>
      </c>
      <c r="I9" s="47"/>
    </row>
    <row r="10" spans="1:9" ht="12.75">
      <c r="A10" s="3"/>
      <c r="B10" s="47" t="s">
        <v>307</v>
      </c>
      <c r="C10" s="47" t="s">
        <v>29</v>
      </c>
      <c r="D10" s="3">
        <v>133</v>
      </c>
      <c r="E10" s="86">
        <v>10</v>
      </c>
      <c r="F10" s="86">
        <v>6.5</v>
      </c>
      <c r="G10" s="86">
        <f t="shared" si="0"/>
        <v>6.5</v>
      </c>
      <c r="I10" s="47"/>
    </row>
    <row r="11" spans="1:9" ht="12.75">
      <c r="A11" s="3" t="s">
        <v>32</v>
      </c>
      <c r="B11" s="47" t="s">
        <v>232</v>
      </c>
      <c r="C11" s="47" t="s">
        <v>88</v>
      </c>
      <c r="D11" s="3">
        <v>155</v>
      </c>
      <c r="E11" s="86">
        <v>10</v>
      </c>
      <c r="F11" s="86">
        <v>6</v>
      </c>
      <c r="G11" s="86">
        <f t="shared" si="0"/>
        <v>6</v>
      </c>
      <c r="I11" s="47"/>
    </row>
    <row r="12" spans="1:9" ht="12.75">
      <c r="A12" s="3"/>
      <c r="B12" s="47" t="s">
        <v>304</v>
      </c>
      <c r="C12" s="47" t="s">
        <v>29</v>
      </c>
      <c r="D12" s="3">
        <v>144</v>
      </c>
      <c r="E12" s="86">
        <v>10</v>
      </c>
      <c r="F12" s="86">
        <v>6</v>
      </c>
      <c r="G12" s="86">
        <f t="shared" si="0"/>
        <v>6</v>
      </c>
      <c r="I12" s="47"/>
    </row>
    <row r="13" spans="1:9" ht="12.75">
      <c r="A13" s="3"/>
      <c r="B13" s="47" t="s">
        <v>305</v>
      </c>
      <c r="C13" s="47" t="s">
        <v>29</v>
      </c>
      <c r="D13" s="3">
        <v>143</v>
      </c>
      <c r="E13" s="86">
        <v>10</v>
      </c>
      <c r="F13" s="86">
        <v>6</v>
      </c>
      <c r="G13" s="86">
        <f t="shared" si="0"/>
        <v>6</v>
      </c>
      <c r="I13" s="47"/>
    </row>
    <row r="14" spans="1:9" ht="12.75">
      <c r="A14" s="3"/>
      <c r="B14" s="47" t="s">
        <v>246</v>
      </c>
      <c r="C14" s="47" t="s">
        <v>8</v>
      </c>
      <c r="D14" s="3">
        <v>105</v>
      </c>
      <c r="E14" s="86">
        <v>10</v>
      </c>
      <c r="F14" s="86">
        <v>6</v>
      </c>
      <c r="G14" s="86">
        <f t="shared" si="0"/>
        <v>6</v>
      </c>
      <c r="I14" s="47"/>
    </row>
    <row r="15" spans="1:9" ht="12.75">
      <c r="A15" s="3"/>
      <c r="B15" s="47" t="s">
        <v>315</v>
      </c>
      <c r="C15" s="47" t="s">
        <v>6</v>
      </c>
      <c r="D15" s="3">
        <v>88</v>
      </c>
      <c r="E15" s="86">
        <v>10</v>
      </c>
      <c r="F15" s="86">
        <v>6</v>
      </c>
      <c r="G15" s="86">
        <f t="shared" si="0"/>
        <v>6</v>
      </c>
      <c r="I15" s="47"/>
    </row>
    <row r="16" spans="1:9" ht="12.75">
      <c r="A16" s="3" t="s">
        <v>123</v>
      </c>
      <c r="B16" s="47" t="s">
        <v>308</v>
      </c>
      <c r="C16" s="47" t="s">
        <v>6</v>
      </c>
      <c r="D16" s="3" t="s">
        <v>64</v>
      </c>
      <c r="E16" s="86">
        <v>10</v>
      </c>
      <c r="F16" s="86">
        <v>5.5</v>
      </c>
      <c r="G16" s="86">
        <f t="shared" si="0"/>
        <v>5.5</v>
      </c>
      <c r="I16" s="47"/>
    </row>
    <row r="17" spans="1:9" ht="12.75">
      <c r="A17" s="3"/>
      <c r="B17" s="47" t="s">
        <v>309</v>
      </c>
      <c r="C17" s="47" t="s">
        <v>7</v>
      </c>
      <c r="D17" s="3">
        <v>117</v>
      </c>
      <c r="E17" s="86">
        <v>10</v>
      </c>
      <c r="F17" s="86">
        <v>5.5</v>
      </c>
      <c r="G17" s="86">
        <f t="shared" si="0"/>
        <v>5.5</v>
      </c>
      <c r="I17" s="47"/>
    </row>
    <row r="18" spans="1:9" ht="12.75">
      <c r="A18" s="3"/>
      <c r="B18" s="47" t="s">
        <v>313</v>
      </c>
      <c r="C18" s="47" t="s">
        <v>48</v>
      </c>
      <c r="D18" s="3">
        <v>93</v>
      </c>
      <c r="E18" s="86">
        <v>10</v>
      </c>
      <c r="F18" s="86">
        <v>5.5</v>
      </c>
      <c r="G18" s="86">
        <f t="shared" si="0"/>
        <v>5.5</v>
      </c>
      <c r="I18" s="47"/>
    </row>
    <row r="19" spans="1:9" ht="12.75">
      <c r="A19" s="3" t="s">
        <v>103</v>
      </c>
      <c r="B19" s="47" t="s">
        <v>243</v>
      </c>
      <c r="C19" s="47" t="s">
        <v>6</v>
      </c>
      <c r="D19" s="3">
        <v>133</v>
      </c>
      <c r="E19" s="86">
        <v>8</v>
      </c>
      <c r="F19" s="86">
        <v>5</v>
      </c>
      <c r="G19" s="86">
        <f t="shared" si="0"/>
        <v>5</v>
      </c>
      <c r="I19" s="47"/>
    </row>
    <row r="20" spans="1:9" ht="12.75">
      <c r="A20" s="3"/>
      <c r="B20" s="47" t="s">
        <v>235</v>
      </c>
      <c r="C20" s="47" t="s">
        <v>6</v>
      </c>
      <c r="D20" s="3">
        <v>120</v>
      </c>
      <c r="E20" s="86">
        <v>10</v>
      </c>
      <c r="F20" s="86">
        <v>5</v>
      </c>
      <c r="G20" s="86">
        <f t="shared" si="0"/>
        <v>5</v>
      </c>
      <c r="I20" s="47"/>
    </row>
    <row r="21" spans="1:9" ht="12.75">
      <c r="A21" s="3"/>
      <c r="B21" s="47" t="s">
        <v>244</v>
      </c>
      <c r="C21" s="47" t="s">
        <v>7</v>
      </c>
      <c r="D21" s="3">
        <v>116</v>
      </c>
      <c r="E21" s="86">
        <v>10</v>
      </c>
      <c r="F21" s="86">
        <v>5</v>
      </c>
      <c r="G21" s="86">
        <f t="shared" si="0"/>
        <v>5</v>
      </c>
      <c r="I21" s="47"/>
    </row>
    <row r="22" spans="1:9" ht="12.75">
      <c r="A22" s="3"/>
      <c r="B22" s="47" t="s">
        <v>311</v>
      </c>
      <c r="C22" s="47" t="s">
        <v>6</v>
      </c>
      <c r="D22" s="3">
        <v>100</v>
      </c>
      <c r="E22" s="86">
        <v>10</v>
      </c>
      <c r="F22" s="86">
        <v>5</v>
      </c>
      <c r="G22" s="86">
        <f t="shared" si="0"/>
        <v>5</v>
      </c>
      <c r="I22" s="47"/>
    </row>
    <row r="23" spans="1:9" ht="12.75">
      <c r="A23" s="3"/>
      <c r="B23" s="47" t="s">
        <v>316</v>
      </c>
      <c r="C23" s="47" t="s">
        <v>6</v>
      </c>
      <c r="D23" s="3">
        <v>79</v>
      </c>
      <c r="E23" s="86">
        <v>10</v>
      </c>
      <c r="F23" s="86">
        <v>5</v>
      </c>
      <c r="G23" s="86">
        <f t="shared" si="0"/>
        <v>5</v>
      </c>
      <c r="I23" s="47"/>
    </row>
    <row r="24" spans="1:9" ht="12.75">
      <c r="A24" s="3" t="s">
        <v>324</v>
      </c>
      <c r="B24" s="47" t="s">
        <v>310</v>
      </c>
      <c r="C24" s="47" t="s">
        <v>6</v>
      </c>
      <c r="D24" s="3">
        <v>103</v>
      </c>
      <c r="E24" s="86">
        <v>10</v>
      </c>
      <c r="F24" s="86">
        <v>4</v>
      </c>
      <c r="G24" s="86">
        <f t="shared" si="0"/>
        <v>4</v>
      </c>
      <c r="I24" s="47"/>
    </row>
    <row r="25" spans="1:9" ht="12.75">
      <c r="A25" s="3"/>
      <c r="B25" s="47" t="s">
        <v>314</v>
      </c>
      <c r="C25" s="47" t="s">
        <v>48</v>
      </c>
      <c r="D25" s="3">
        <v>92</v>
      </c>
      <c r="E25" s="86">
        <v>10</v>
      </c>
      <c r="F25" s="86">
        <v>4</v>
      </c>
      <c r="G25" s="86">
        <f t="shared" si="0"/>
        <v>4</v>
      </c>
      <c r="I25" s="47"/>
    </row>
    <row r="26" spans="1:9" ht="12.75">
      <c r="A26" s="3"/>
      <c r="B26" s="47" t="s">
        <v>261</v>
      </c>
      <c r="C26" s="47" t="s">
        <v>8</v>
      </c>
      <c r="D26" s="3">
        <v>78</v>
      </c>
      <c r="E26" s="86">
        <v>10</v>
      </c>
      <c r="F26" s="86">
        <v>4</v>
      </c>
      <c r="G26" s="86">
        <f t="shared" si="0"/>
        <v>4</v>
      </c>
      <c r="I26" s="47"/>
    </row>
    <row r="27" spans="1:9" ht="12.75">
      <c r="A27" s="3"/>
      <c r="B27" s="47" t="s">
        <v>318</v>
      </c>
      <c r="C27" s="47" t="s">
        <v>6</v>
      </c>
      <c r="D27" s="3">
        <v>40</v>
      </c>
      <c r="E27" s="86">
        <v>10</v>
      </c>
      <c r="F27" s="86">
        <v>4</v>
      </c>
      <c r="G27" s="86">
        <f t="shared" si="0"/>
        <v>4</v>
      </c>
      <c r="I27" s="47"/>
    </row>
    <row r="28" spans="1:9" ht="12.75">
      <c r="A28" s="3" t="s">
        <v>66</v>
      </c>
      <c r="B28" s="47" t="s">
        <v>312</v>
      </c>
      <c r="C28" s="47" t="s">
        <v>6</v>
      </c>
      <c r="D28" s="3">
        <v>97</v>
      </c>
      <c r="E28" s="86">
        <v>10</v>
      </c>
      <c r="F28" s="86">
        <v>3</v>
      </c>
      <c r="G28" s="86">
        <f t="shared" si="0"/>
        <v>3</v>
      </c>
      <c r="I28" s="47"/>
    </row>
    <row r="29" spans="1:9" ht="12.75">
      <c r="A29" s="3"/>
      <c r="B29" s="47" t="s">
        <v>319</v>
      </c>
      <c r="C29" s="47" t="s">
        <v>48</v>
      </c>
      <c r="D29" s="3">
        <v>57</v>
      </c>
      <c r="E29" s="86">
        <v>10</v>
      </c>
      <c r="F29" s="86">
        <v>3</v>
      </c>
      <c r="G29" s="86">
        <f t="shared" si="0"/>
        <v>3</v>
      </c>
      <c r="I29" s="47"/>
    </row>
    <row r="30" spans="1:7" ht="12.75">
      <c r="A30" s="3"/>
      <c r="B30" s="47" t="s">
        <v>322</v>
      </c>
      <c r="C30" s="47" t="s">
        <v>6</v>
      </c>
      <c r="D30" s="3" t="s">
        <v>64</v>
      </c>
      <c r="E30" s="86">
        <v>10</v>
      </c>
      <c r="F30" s="86">
        <v>3</v>
      </c>
      <c r="G30" s="86">
        <f t="shared" si="0"/>
        <v>3</v>
      </c>
    </row>
    <row r="31" spans="1:7" ht="12.75">
      <c r="A31" s="3"/>
      <c r="B31" s="47" t="s">
        <v>321</v>
      </c>
      <c r="C31" s="47" t="s">
        <v>4</v>
      </c>
      <c r="D31" s="3">
        <v>71</v>
      </c>
      <c r="E31" s="86">
        <v>10</v>
      </c>
      <c r="F31" s="86">
        <v>3</v>
      </c>
      <c r="G31" s="86">
        <f t="shared" si="0"/>
        <v>3</v>
      </c>
    </row>
    <row r="32" spans="1:7" ht="12.75">
      <c r="A32" s="3" t="s">
        <v>145</v>
      </c>
      <c r="B32" s="47" t="s">
        <v>320</v>
      </c>
      <c r="C32" s="47" t="s">
        <v>6</v>
      </c>
      <c r="D32" s="3" t="s">
        <v>64</v>
      </c>
      <c r="E32" s="86">
        <v>10</v>
      </c>
      <c r="F32" s="86">
        <v>2</v>
      </c>
      <c r="G32" s="86">
        <f t="shared" si="0"/>
        <v>2</v>
      </c>
    </row>
    <row r="33" spans="1:9" ht="12.75">
      <c r="A33" s="3" t="s">
        <v>223</v>
      </c>
      <c r="B33" s="47" t="s">
        <v>317</v>
      </c>
      <c r="C33" s="47" t="s">
        <v>6</v>
      </c>
      <c r="D33" s="3">
        <v>62</v>
      </c>
      <c r="E33" s="86">
        <v>10</v>
      </c>
      <c r="F33" s="86">
        <v>1</v>
      </c>
      <c r="G33" s="86">
        <f t="shared" si="0"/>
        <v>1</v>
      </c>
      <c r="I33" s="47"/>
    </row>
    <row r="34" spans="1:7" ht="12.75">
      <c r="A34" s="3"/>
      <c r="B34" s="47" t="s">
        <v>323</v>
      </c>
      <c r="C34" s="47" t="s">
        <v>6</v>
      </c>
      <c r="D34" s="3" t="s">
        <v>64</v>
      </c>
      <c r="E34" s="86">
        <v>8</v>
      </c>
      <c r="F34" s="86">
        <v>1</v>
      </c>
      <c r="G34" s="86">
        <f t="shared" si="0"/>
        <v>1</v>
      </c>
    </row>
    <row r="36" ht="13.5" thickBot="1"/>
    <row r="37" spans="5:7" ht="13.5" thickBot="1">
      <c r="E37" s="162">
        <f>SUM(E1:E36)</f>
        <v>296</v>
      </c>
      <c r="F37" s="162">
        <f>SUM(F1:F36)</f>
        <v>148</v>
      </c>
      <c r="G37" s="162">
        <f>SUM(G1:G36)</f>
        <v>148</v>
      </c>
    </row>
  </sheetData>
  <mergeCells count="1">
    <mergeCell ref="A1:I1"/>
  </mergeCells>
  <printOptions/>
  <pageMargins left="1.13" right="0.2" top="1.6" bottom="1" header="0.69" footer="0.5"/>
  <pageSetup orientation="portrait" paperSize="9" scale="90" r:id="rId1"/>
  <headerFooter alignWithMargins="0">
    <oddHeader>&amp;C&amp;"Arial,Bold"&amp;14DOWNEND BUZZER TOURNAMENT (x1)
&amp;12 28th December 2004
&amp;UFinal Scores&amp;U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4"/>
  <sheetViews>
    <sheetView zoomScale="75" zoomScaleNormal="75" workbookViewId="0" topLeftCell="A1">
      <selection activeCell="Q1" sqref="Q1"/>
    </sheetView>
  </sheetViews>
  <sheetFormatPr defaultColWidth="9.140625" defaultRowHeight="12.75"/>
  <cols>
    <col min="1" max="1" width="6.28125" style="54" customWidth="1"/>
    <col min="2" max="2" width="23.57421875" style="2" customWidth="1"/>
    <col min="3" max="3" width="18.140625" style="2" customWidth="1"/>
    <col min="4" max="4" width="8.28125" style="2" customWidth="1"/>
    <col min="5" max="5" width="5.421875" style="3" customWidth="1"/>
    <col min="6" max="9" width="5.7109375" style="3" customWidth="1"/>
    <col min="10" max="10" width="7.00390625" style="86" customWidth="1"/>
    <col min="11" max="11" width="2.8515625" style="2" customWidth="1"/>
    <col min="12" max="12" width="5.57421875" style="2" customWidth="1"/>
    <col min="13" max="13" width="9.140625" style="53" customWidth="1"/>
    <col min="14" max="16384" width="9.140625" style="2" customWidth="1"/>
  </cols>
  <sheetData>
    <row r="1" spans="1:10" ht="12.75">
      <c r="A1" s="376" t="s">
        <v>17</v>
      </c>
      <c r="B1" s="377"/>
      <c r="C1" s="377"/>
      <c r="D1" s="377"/>
      <c r="E1" s="377"/>
      <c r="F1" s="377"/>
      <c r="G1" s="377"/>
      <c r="H1" s="377"/>
      <c r="I1" s="377"/>
      <c r="J1" s="377"/>
    </row>
    <row r="2" ht="4.5" customHeight="1">
      <c r="D2" s="54"/>
    </row>
    <row r="3" spans="2:10" ht="25.5" customHeight="1">
      <c r="B3" s="15" t="s">
        <v>0</v>
      </c>
      <c r="C3" s="15" t="s">
        <v>1</v>
      </c>
      <c r="D3" s="87" t="s">
        <v>2</v>
      </c>
      <c r="E3" s="24" t="s">
        <v>13</v>
      </c>
      <c r="F3" s="24" t="s">
        <v>14</v>
      </c>
      <c r="G3" s="24" t="s">
        <v>5</v>
      </c>
      <c r="H3" s="24" t="s">
        <v>15</v>
      </c>
      <c r="I3" s="24" t="s">
        <v>16</v>
      </c>
      <c r="J3" s="88" t="s">
        <v>143</v>
      </c>
    </row>
    <row r="4" ht="6" customHeight="1">
      <c r="D4" s="54"/>
    </row>
    <row r="5" spans="1:10" s="93" customFormat="1" ht="12.75">
      <c r="A5" s="94" t="s">
        <v>27</v>
      </c>
      <c r="B5" s="93" t="s">
        <v>325</v>
      </c>
      <c r="C5" s="93" t="s">
        <v>4</v>
      </c>
      <c r="D5" s="94">
        <v>160</v>
      </c>
      <c r="E5" s="94">
        <v>6</v>
      </c>
      <c r="F5" s="94">
        <v>5</v>
      </c>
      <c r="G5" s="94">
        <v>1</v>
      </c>
      <c r="H5" s="94">
        <v>0</v>
      </c>
      <c r="I5" s="94">
        <f aca="true" t="shared" si="0" ref="I5:I12">F5+(G5/2)</f>
        <v>5.5</v>
      </c>
      <c r="J5" s="95">
        <f>(I5*5)</f>
        <v>27.5</v>
      </c>
    </row>
    <row r="6" spans="1:10" s="93" customFormat="1" ht="12.75" customHeight="1">
      <c r="A6" s="94" t="s">
        <v>26</v>
      </c>
      <c r="B6" s="93" t="s">
        <v>228</v>
      </c>
      <c r="C6" s="93" t="s">
        <v>3</v>
      </c>
      <c r="D6" s="94">
        <v>199</v>
      </c>
      <c r="E6" s="94">
        <v>6</v>
      </c>
      <c r="F6" s="94">
        <v>2</v>
      </c>
      <c r="G6" s="94">
        <v>4</v>
      </c>
      <c r="H6" s="94">
        <v>0</v>
      </c>
      <c r="I6" s="94">
        <f t="shared" si="0"/>
        <v>4</v>
      </c>
      <c r="J6" s="95">
        <f aca="true" t="shared" si="1" ref="J6:J12">(I6*5)</f>
        <v>20</v>
      </c>
    </row>
    <row r="7" spans="1:10" s="93" customFormat="1" ht="12.75">
      <c r="A7" s="94"/>
      <c r="B7" s="93" t="s">
        <v>326</v>
      </c>
      <c r="C7" s="93" t="s">
        <v>4</v>
      </c>
      <c r="D7" s="94">
        <v>170</v>
      </c>
      <c r="E7" s="94">
        <v>6</v>
      </c>
      <c r="F7" s="94">
        <v>2</v>
      </c>
      <c r="G7" s="94">
        <v>4</v>
      </c>
      <c r="H7" s="94">
        <v>0</v>
      </c>
      <c r="I7" s="94">
        <f t="shared" si="0"/>
        <v>4</v>
      </c>
      <c r="J7" s="95">
        <f t="shared" si="1"/>
        <v>20</v>
      </c>
    </row>
    <row r="8" spans="1:10" s="93" customFormat="1" ht="12.75">
      <c r="A8" s="94" t="s">
        <v>42</v>
      </c>
      <c r="B8" s="93" t="s">
        <v>276</v>
      </c>
      <c r="C8" s="93" t="s">
        <v>3</v>
      </c>
      <c r="D8" s="94">
        <v>185</v>
      </c>
      <c r="E8" s="94">
        <v>6</v>
      </c>
      <c r="F8" s="94">
        <v>2</v>
      </c>
      <c r="G8" s="94">
        <v>3</v>
      </c>
      <c r="H8" s="94">
        <v>1</v>
      </c>
      <c r="I8" s="94">
        <f t="shared" si="0"/>
        <v>3.5</v>
      </c>
      <c r="J8" s="95">
        <f t="shared" si="1"/>
        <v>17.5</v>
      </c>
    </row>
    <row r="9" spans="1:10" s="93" customFormat="1" ht="12.75">
      <c r="A9" s="94"/>
      <c r="B9" s="93" t="s">
        <v>229</v>
      </c>
      <c r="C9" s="93" t="s">
        <v>88</v>
      </c>
      <c r="D9" s="94">
        <v>187</v>
      </c>
      <c r="E9" s="94">
        <v>6</v>
      </c>
      <c r="F9" s="94">
        <v>2</v>
      </c>
      <c r="G9" s="94">
        <v>3</v>
      </c>
      <c r="H9" s="94">
        <v>1</v>
      </c>
      <c r="I9" s="94">
        <f t="shared" si="0"/>
        <v>3.5</v>
      </c>
      <c r="J9" s="95">
        <f t="shared" si="1"/>
        <v>17.5</v>
      </c>
    </row>
    <row r="10" spans="1:10" s="93" customFormat="1" ht="12.75">
      <c r="A10" s="94" t="s">
        <v>31</v>
      </c>
      <c r="B10" s="93" t="s">
        <v>231</v>
      </c>
      <c r="C10" s="93" t="s">
        <v>6</v>
      </c>
      <c r="D10" s="94">
        <v>160</v>
      </c>
      <c r="E10" s="94">
        <v>6</v>
      </c>
      <c r="F10" s="94">
        <v>1</v>
      </c>
      <c r="G10" s="94">
        <v>4</v>
      </c>
      <c r="H10" s="94">
        <v>1</v>
      </c>
      <c r="I10" s="94">
        <f t="shared" si="0"/>
        <v>3</v>
      </c>
      <c r="J10" s="95">
        <f t="shared" si="1"/>
        <v>15</v>
      </c>
    </row>
    <row r="11" spans="1:10" s="93" customFormat="1" ht="12.75">
      <c r="A11" s="94" t="s">
        <v>51</v>
      </c>
      <c r="B11" s="93" t="s">
        <v>233</v>
      </c>
      <c r="C11" s="93" t="s">
        <v>94</v>
      </c>
      <c r="D11" s="94">
        <v>152</v>
      </c>
      <c r="E11" s="94">
        <v>6</v>
      </c>
      <c r="F11" s="94">
        <v>0</v>
      </c>
      <c r="G11" s="94">
        <v>1</v>
      </c>
      <c r="H11" s="94">
        <v>5</v>
      </c>
      <c r="I11" s="94">
        <f t="shared" si="0"/>
        <v>0.5</v>
      </c>
      <c r="J11" s="95">
        <f t="shared" si="1"/>
        <v>2.5</v>
      </c>
    </row>
    <row r="12" spans="1:10" s="93" customFormat="1" ht="12.75">
      <c r="A12" s="94" t="s">
        <v>47</v>
      </c>
      <c r="B12" s="93" t="s">
        <v>327</v>
      </c>
      <c r="C12" s="93" t="s">
        <v>92</v>
      </c>
      <c r="D12" s="94">
        <v>149</v>
      </c>
      <c r="E12" s="94">
        <v>6</v>
      </c>
      <c r="F12" s="94">
        <v>0</v>
      </c>
      <c r="G12" s="94">
        <v>0</v>
      </c>
      <c r="H12" s="94">
        <v>6</v>
      </c>
      <c r="I12" s="94">
        <f t="shared" si="0"/>
        <v>0</v>
      </c>
      <c r="J12" s="95">
        <f t="shared" si="1"/>
        <v>0</v>
      </c>
    </row>
    <row r="13" spans="1:13" s="93" customFormat="1" ht="13.5" thickBot="1">
      <c r="A13" s="94"/>
      <c r="C13" s="179"/>
      <c r="D13" s="94"/>
      <c r="E13" s="94"/>
      <c r="F13" s="94"/>
      <c r="G13" s="94"/>
      <c r="H13" s="94"/>
      <c r="I13"/>
      <c r="L13" s="180">
        <f>SUM(J5:J12)</f>
        <v>120</v>
      </c>
      <c r="M13" s="183"/>
    </row>
    <row r="14" spans="4:10" ht="13.5" thickTop="1">
      <c r="D14" s="54"/>
      <c r="I14" s="2"/>
      <c r="J14" s="2"/>
    </row>
    <row r="15" spans="1:10" ht="12.75">
      <c r="A15" s="376" t="s">
        <v>40</v>
      </c>
      <c r="B15" s="377"/>
      <c r="C15" s="377"/>
      <c r="D15" s="377"/>
      <c r="E15" s="377"/>
      <c r="F15" s="377"/>
      <c r="G15" s="377"/>
      <c r="H15" s="377"/>
      <c r="I15" s="377"/>
      <c r="J15" s="377"/>
    </row>
    <row r="16" ht="6" customHeight="1"/>
    <row r="17" spans="1:10" s="93" customFormat="1" ht="12.75">
      <c r="A17" s="94" t="s">
        <v>27</v>
      </c>
      <c r="B17" s="93" t="s">
        <v>328</v>
      </c>
      <c r="C17" s="93" t="s">
        <v>85</v>
      </c>
      <c r="D17" s="94">
        <v>148</v>
      </c>
      <c r="E17" s="94">
        <v>6</v>
      </c>
      <c r="F17" s="94">
        <v>5</v>
      </c>
      <c r="G17" s="94">
        <v>1</v>
      </c>
      <c r="H17" s="94">
        <v>0</v>
      </c>
      <c r="I17" s="94">
        <f aca="true" t="shared" si="2" ref="I17:I32">F17+(G17/2)</f>
        <v>5.5</v>
      </c>
      <c r="J17" s="95">
        <f>I17*5</f>
        <v>27.5</v>
      </c>
    </row>
    <row r="18" spans="1:10" s="93" customFormat="1" ht="12.75">
      <c r="A18" s="94" t="s">
        <v>33</v>
      </c>
      <c r="B18" s="93" t="s">
        <v>243</v>
      </c>
      <c r="C18" s="93" t="s">
        <v>6</v>
      </c>
      <c r="D18" s="94">
        <v>133</v>
      </c>
      <c r="E18" s="94">
        <v>6</v>
      </c>
      <c r="F18" s="94">
        <v>4</v>
      </c>
      <c r="G18" s="94">
        <v>1</v>
      </c>
      <c r="H18" s="94">
        <v>1</v>
      </c>
      <c r="I18" s="94">
        <f t="shared" si="2"/>
        <v>4.5</v>
      </c>
      <c r="J18" s="95">
        <f aca="true" t="shared" si="3" ref="J18:J32">I18*5</f>
        <v>22.5</v>
      </c>
    </row>
    <row r="19" spans="1:10" s="93" customFormat="1" ht="12.75">
      <c r="A19" s="94" t="s">
        <v>44</v>
      </c>
      <c r="B19" s="93" t="s">
        <v>329</v>
      </c>
      <c r="C19" s="93" t="s">
        <v>4</v>
      </c>
      <c r="D19" s="94">
        <v>114</v>
      </c>
      <c r="E19" s="94">
        <v>6</v>
      </c>
      <c r="F19" s="94">
        <v>4</v>
      </c>
      <c r="G19" s="94">
        <v>0</v>
      </c>
      <c r="H19" s="94">
        <v>2</v>
      </c>
      <c r="I19" s="94">
        <f t="shared" si="2"/>
        <v>4</v>
      </c>
      <c r="J19" s="95">
        <f t="shared" si="3"/>
        <v>20</v>
      </c>
    </row>
    <row r="20" spans="1:10" s="93" customFormat="1" ht="12.75">
      <c r="A20" s="94" t="s">
        <v>42</v>
      </c>
      <c r="B20" s="93" t="s">
        <v>250</v>
      </c>
      <c r="C20" s="93" t="s">
        <v>119</v>
      </c>
      <c r="D20" s="94">
        <v>97</v>
      </c>
      <c r="E20" s="94">
        <v>6</v>
      </c>
      <c r="F20" s="94">
        <v>3</v>
      </c>
      <c r="G20" s="94">
        <v>1</v>
      </c>
      <c r="H20" s="94">
        <v>2</v>
      </c>
      <c r="I20" s="94">
        <f t="shared" si="2"/>
        <v>3.5</v>
      </c>
      <c r="J20" s="95">
        <f t="shared" si="3"/>
        <v>17.5</v>
      </c>
    </row>
    <row r="21" spans="1:10" s="93" customFormat="1" ht="12.75">
      <c r="A21" s="94"/>
      <c r="B21" s="93" t="s">
        <v>330</v>
      </c>
      <c r="C21" s="93" t="s">
        <v>85</v>
      </c>
      <c r="D21" s="94">
        <v>108</v>
      </c>
      <c r="E21" s="94">
        <v>6</v>
      </c>
      <c r="F21" s="94">
        <v>3</v>
      </c>
      <c r="G21" s="94">
        <v>1</v>
      </c>
      <c r="H21" s="94">
        <v>2</v>
      </c>
      <c r="I21" s="94">
        <f t="shared" si="2"/>
        <v>3.5</v>
      </c>
      <c r="J21" s="95">
        <f t="shared" si="3"/>
        <v>17.5</v>
      </c>
    </row>
    <row r="22" spans="1:10" s="93" customFormat="1" ht="12.75">
      <c r="A22" s="94"/>
      <c r="B22" s="93" t="s">
        <v>244</v>
      </c>
      <c r="C22" s="93" t="s">
        <v>7</v>
      </c>
      <c r="D22" s="94">
        <v>116</v>
      </c>
      <c r="E22" s="94">
        <v>6</v>
      </c>
      <c r="F22" s="94">
        <v>3</v>
      </c>
      <c r="G22" s="94">
        <v>1</v>
      </c>
      <c r="H22" s="94">
        <v>2</v>
      </c>
      <c r="I22" s="94">
        <f t="shared" si="2"/>
        <v>3.5</v>
      </c>
      <c r="J22" s="95">
        <f t="shared" si="3"/>
        <v>17.5</v>
      </c>
    </row>
    <row r="23" spans="1:10" s="93" customFormat="1" ht="12.75">
      <c r="A23" s="94"/>
      <c r="B23" s="93" t="s">
        <v>245</v>
      </c>
      <c r="C23" s="93" t="s">
        <v>119</v>
      </c>
      <c r="D23" s="94">
        <v>106</v>
      </c>
      <c r="E23" s="94">
        <v>6</v>
      </c>
      <c r="F23" s="94">
        <v>3</v>
      </c>
      <c r="G23" s="94">
        <v>1</v>
      </c>
      <c r="H23" s="94">
        <v>2</v>
      </c>
      <c r="I23" s="94">
        <f t="shared" si="2"/>
        <v>3.5</v>
      </c>
      <c r="J23" s="95">
        <f t="shared" si="3"/>
        <v>17.5</v>
      </c>
    </row>
    <row r="24" spans="1:10" s="93" customFormat="1" ht="12.75">
      <c r="A24" s="94" t="s">
        <v>49</v>
      </c>
      <c r="B24" s="93" t="s">
        <v>331</v>
      </c>
      <c r="C24" s="93" t="s">
        <v>4</v>
      </c>
      <c r="D24" s="94">
        <v>120</v>
      </c>
      <c r="E24" s="94">
        <v>6</v>
      </c>
      <c r="F24" s="94">
        <v>3</v>
      </c>
      <c r="G24" s="94">
        <v>0</v>
      </c>
      <c r="H24" s="94">
        <v>3</v>
      </c>
      <c r="I24" s="94">
        <f t="shared" si="2"/>
        <v>3</v>
      </c>
      <c r="J24" s="95">
        <f t="shared" si="3"/>
        <v>15</v>
      </c>
    </row>
    <row r="25" spans="1:10" s="93" customFormat="1" ht="12.75">
      <c r="A25" s="94"/>
      <c r="B25" s="93" t="s">
        <v>249</v>
      </c>
      <c r="C25" s="93" t="s">
        <v>4</v>
      </c>
      <c r="D25" s="94">
        <v>109</v>
      </c>
      <c r="E25" s="94">
        <v>6</v>
      </c>
      <c r="F25" s="94">
        <v>3</v>
      </c>
      <c r="G25" s="94">
        <v>0</v>
      </c>
      <c r="H25" s="94">
        <v>3</v>
      </c>
      <c r="I25" s="94">
        <f t="shared" si="2"/>
        <v>3</v>
      </c>
      <c r="J25" s="95">
        <f t="shared" si="3"/>
        <v>15</v>
      </c>
    </row>
    <row r="26" spans="1:10" s="93" customFormat="1" ht="12.75">
      <c r="A26" s="94"/>
      <c r="B26" s="93" t="s">
        <v>332</v>
      </c>
      <c r="C26" s="93" t="s">
        <v>4</v>
      </c>
      <c r="D26" s="94">
        <v>133</v>
      </c>
      <c r="E26" s="94">
        <v>6</v>
      </c>
      <c r="F26" s="94">
        <v>3</v>
      </c>
      <c r="G26" s="94">
        <v>0</v>
      </c>
      <c r="H26" s="94">
        <v>3</v>
      </c>
      <c r="I26" s="94">
        <f t="shared" si="2"/>
        <v>3</v>
      </c>
      <c r="J26" s="95">
        <f t="shared" si="3"/>
        <v>15</v>
      </c>
    </row>
    <row r="27" spans="1:10" s="93" customFormat="1" ht="12.75">
      <c r="A27" s="94" t="s">
        <v>34</v>
      </c>
      <c r="B27" s="93" t="s">
        <v>251</v>
      </c>
      <c r="C27" s="93" t="s">
        <v>85</v>
      </c>
      <c r="D27" s="94">
        <v>106</v>
      </c>
      <c r="E27" s="94">
        <v>6</v>
      </c>
      <c r="F27" s="94">
        <v>2</v>
      </c>
      <c r="G27" s="94">
        <v>1</v>
      </c>
      <c r="H27" s="94">
        <v>3</v>
      </c>
      <c r="I27" s="94">
        <f t="shared" si="2"/>
        <v>2.5</v>
      </c>
      <c r="J27" s="95">
        <f t="shared" si="3"/>
        <v>12.5</v>
      </c>
    </row>
    <row r="28" spans="1:10" s="93" customFormat="1" ht="12.75">
      <c r="A28" s="94" t="s">
        <v>35</v>
      </c>
      <c r="B28" s="93" t="s">
        <v>253</v>
      </c>
      <c r="C28" s="93" t="s">
        <v>88</v>
      </c>
      <c r="D28" s="94">
        <v>130</v>
      </c>
      <c r="E28" s="94">
        <v>6</v>
      </c>
      <c r="F28" s="94">
        <v>1</v>
      </c>
      <c r="G28" s="94">
        <v>1</v>
      </c>
      <c r="H28" s="94">
        <v>4</v>
      </c>
      <c r="I28" s="94">
        <f t="shared" si="2"/>
        <v>1.5</v>
      </c>
      <c r="J28" s="95">
        <f t="shared" si="3"/>
        <v>7.5</v>
      </c>
    </row>
    <row r="29" spans="1:10" s="93" customFormat="1" ht="12.75">
      <c r="A29" s="94" t="s">
        <v>108</v>
      </c>
      <c r="B29" s="93" t="s">
        <v>333</v>
      </c>
      <c r="C29" s="93" t="s">
        <v>3</v>
      </c>
      <c r="D29" s="94">
        <v>95</v>
      </c>
      <c r="E29" s="94">
        <v>6</v>
      </c>
      <c r="F29" s="94">
        <v>1</v>
      </c>
      <c r="G29" s="94">
        <v>0</v>
      </c>
      <c r="H29" s="94">
        <v>5</v>
      </c>
      <c r="I29" s="94">
        <f t="shared" si="2"/>
        <v>1</v>
      </c>
      <c r="J29" s="95">
        <f t="shared" si="3"/>
        <v>5</v>
      </c>
    </row>
    <row r="30" spans="1:10" s="93" customFormat="1" ht="12.75">
      <c r="A30" s="94" t="s">
        <v>84</v>
      </c>
      <c r="B30" s="93" t="s">
        <v>334</v>
      </c>
      <c r="C30" s="93" t="s">
        <v>4</v>
      </c>
      <c r="D30" s="94">
        <v>110</v>
      </c>
      <c r="E30" s="94">
        <v>6</v>
      </c>
      <c r="F30" s="94">
        <v>0</v>
      </c>
      <c r="G30" s="94">
        <v>1</v>
      </c>
      <c r="H30" s="94">
        <v>5</v>
      </c>
      <c r="I30" s="94">
        <f t="shared" si="2"/>
        <v>0.5</v>
      </c>
      <c r="J30" s="95">
        <f t="shared" si="3"/>
        <v>2.5</v>
      </c>
    </row>
    <row r="31" spans="1:10" s="93" customFormat="1" ht="12.75">
      <c r="A31" s="94" t="s">
        <v>37</v>
      </c>
      <c r="B31" s="93" t="s">
        <v>237</v>
      </c>
      <c r="C31" s="93" t="s">
        <v>3</v>
      </c>
      <c r="D31" s="94">
        <v>117</v>
      </c>
      <c r="E31" s="94">
        <v>1</v>
      </c>
      <c r="F31" s="94">
        <v>0</v>
      </c>
      <c r="G31" s="94">
        <v>0</v>
      </c>
      <c r="H31" s="94">
        <v>1</v>
      </c>
      <c r="I31" s="94">
        <f t="shared" si="2"/>
        <v>0</v>
      </c>
      <c r="J31" s="95">
        <f t="shared" si="3"/>
        <v>0</v>
      </c>
    </row>
    <row r="32" spans="1:10" s="96" customFormat="1" ht="12.75">
      <c r="A32" s="97"/>
      <c r="B32" s="96" t="s">
        <v>280</v>
      </c>
      <c r="D32" s="97"/>
      <c r="E32" s="97">
        <v>1</v>
      </c>
      <c r="F32" s="97">
        <v>0</v>
      </c>
      <c r="G32" s="97">
        <v>1</v>
      </c>
      <c r="H32" s="97">
        <v>0</v>
      </c>
      <c r="I32" s="97">
        <f t="shared" si="2"/>
        <v>0.5</v>
      </c>
      <c r="J32" s="98">
        <f t="shared" si="3"/>
        <v>2.5</v>
      </c>
    </row>
    <row r="33" spans="4:12" ht="13.5" thickBot="1">
      <c r="D33" s="54"/>
      <c r="L33" s="14">
        <f>SUM(J17:J33)</f>
        <v>215</v>
      </c>
    </row>
    <row r="34" ht="15.75" customHeight="1" thickTop="1">
      <c r="D34" s="54"/>
    </row>
    <row r="35" spans="1:10" ht="12.75">
      <c r="A35" s="376" t="s">
        <v>41</v>
      </c>
      <c r="B35" s="376"/>
      <c r="C35" s="376"/>
      <c r="D35" s="376"/>
      <c r="E35" s="376"/>
      <c r="F35" s="376"/>
      <c r="G35" s="376"/>
      <c r="H35" s="376"/>
      <c r="I35" s="376"/>
      <c r="J35" s="376"/>
    </row>
    <row r="36" spans="1:10" ht="6.7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</row>
    <row r="37" spans="1:10" ht="12.75">
      <c r="A37" s="54" t="s">
        <v>27</v>
      </c>
      <c r="B37" s="2" t="s">
        <v>335</v>
      </c>
      <c r="C37" s="2" t="s">
        <v>85</v>
      </c>
      <c r="D37" s="54">
        <v>85</v>
      </c>
      <c r="E37" s="3">
        <v>6</v>
      </c>
      <c r="F37" s="3">
        <v>5</v>
      </c>
      <c r="G37" s="3">
        <v>1</v>
      </c>
      <c r="H37" s="3">
        <v>0</v>
      </c>
      <c r="I37" s="3">
        <f>F37+(G37/2)</f>
        <v>5.5</v>
      </c>
      <c r="J37" s="86">
        <f>I37*5</f>
        <v>27.5</v>
      </c>
    </row>
    <row r="38" spans="1:10" s="93" customFormat="1" ht="12.75">
      <c r="A38" s="94" t="s">
        <v>26</v>
      </c>
      <c r="B38" s="93" t="s">
        <v>336</v>
      </c>
      <c r="C38" s="93" t="s">
        <v>3</v>
      </c>
      <c r="D38" s="94">
        <v>98</v>
      </c>
      <c r="E38" s="94">
        <v>6</v>
      </c>
      <c r="F38" s="94">
        <v>4</v>
      </c>
      <c r="G38" s="94">
        <v>0</v>
      </c>
      <c r="H38" s="94">
        <v>2</v>
      </c>
      <c r="I38" s="3">
        <f aca="true" t="shared" si="4" ref="I38:I47">F38+(G38/2)</f>
        <v>4</v>
      </c>
      <c r="J38" s="86">
        <f aca="true" t="shared" si="5" ref="J38:J47">I38*5</f>
        <v>20</v>
      </c>
    </row>
    <row r="39" spans="2:10" ht="12.75">
      <c r="B39" s="2" t="s">
        <v>337</v>
      </c>
      <c r="C39" s="2" t="s">
        <v>4</v>
      </c>
      <c r="D39" s="54">
        <v>94</v>
      </c>
      <c r="E39" s="3">
        <v>6</v>
      </c>
      <c r="F39" s="3">
        <v>3</v>
      </c>
      <c r="G39" s="3">
        <v>2</v>
      </c>
      <c r="H39" s="3">
        <v>1</v>
      </c>
      <c r="I39" s="3">
        <f t="shared" si="4"/>
        <v>4</v>
      </c>
      <c r="J39" s="86">
        <f t="shared" si="5"/>
        <v>20</v>
      </c>
    </row>
    <row r="40" spans="1:10" s="93" customFormat="1" ht="12.75">
      <c r="A40" s="94" t="s">
        <v>42</v>
      </c>
      <c r="B40" s="93" t="s">
        <v>314</v>
      </c>
      <c r="C40" s="93" t="s">
        <v>48</v>
      </c>
      <c r="D40" s="94">
        <v>92</v>
      </c>
      <c r="E40" s="94">
        <v>6</v>
      </c>
      <c r="F40" s="94">
        <v>3</v>
      </c>
      <c r="G40" s="94">
        <v>1</v>
      </c>
      <c r="H40" s="94">
        <v>2</v>
      </c>
      <c r="I40" s="3">
        <f t="shared" si="4"/>
        <v>3.5</v>
      </c>
      <c r="J40" s="86">
        <f t="shared" si="5"/>
        <v>17.5</v>
      </c>
    </row>
    <row r="41" spans="2:10" ht="12.75">
      <c r="B41" s="2" t="s">
        <v>261</v>
      </c>
      <c r="C41" s="47" t="s">
        <v>8</v>
      </c>
      <c r="D41" s="54">
        <v>78</v>
      </c>
      <c r="E41" s="3">
        <v>6</v>
      </c>
      <c r="F41" s="3">
        <v>3</v>
      </c>
      <c r="G41" s="3">
        <v>1</v>
      </c>
      <c r="H41" s="3">
        <v>2</v>
      </c>
      <c r="I41" s="3">
        <f t="shared" si="4"/>
        <v>3.5</v>
      </c>
      <c r="J41" s="86">
        <f t="shared" si="5"/>
        <v>17.5</v>
      </c>
    </row>
    <row r="42" spans="1:10" ht="12.75">
      <c r="A42" s="94"/>
      <c r="B42" s="2" t="s">
        <v>338</v>
      </c>
      <c r="C42" s="2" t="s">
        <v>4</v>
      </c>
      <c r="D42" s="54">
        <v>71</v>
      </c>
      <c r="E42" s="3">
        <v>6</v>
      </c>
      <c r="F42" s="3">
        <v>3</v>
      </c>
      <c r="G42" s="3">
        <v>1</v>
      </c>
      <c r="H42" s="3">
        <v>2</v>
      </c>
      <c r="I42" s="3">
        <f t="shared" si="4"/>
        <v>3.5</v>
      </c>
      <c r="J42" s="86">
        <f t="shared" si="5"/>
        <v>17.5</v>
      </c>
    </row>
    <row r="43" spans="1:10" ht="12.75">
      <c r="A43" s="54" t="s">
        <v>32</v>
      </c>
      <c r="B43" s="2" t="s">
        <v>339</v>
      </c>
      <c r="C43" s="47" t="s">
        <v>6</v>
      </c>
      <c r="D43" s="54">
        <v>87</v>
      </c>
      <c r="E43" s="3">
        <v>6</v>
      </c>
      <c r="F43" s="3">
        <v>3</v>
      </c>
      <c r="G43" s="3">
        <v>0</v>
      </c>
      <c r="H43" s="3">
        <v>3</v>
      </c>
      <c r="I43" s="3">
        <f t="shared" si="4"/>
        <v>3</v>
      </c>
      <c r="J43" s="86">
        <f t="shared" si="5"/>
        <v>15</v>
      </c>
    </row>
    <row r="44" spans="1:10" s="93" customFormat="1" ht="12.75">
      <c r="A44" s="94"/>
      <c r="B44" s="93" t="s">
        <v>340</v>
      </c>
      <c r="C44" s="93" t="s">
        <v>85</v>
      </c>
      <c r="D44" s="94" t="s">
        <v>64</v>
      </c>
      <c r="E44" s="94">
        <v>6</v>
      </c>
      <c r="F44" s="94">
        <v>3</v>
      </c>
      <c r="G44" s="94">
        <v>0</v>
      </c>
      <c r="H44" s="94">
        <v>3</v>
      </c>
      <c r="I44" s="3">
        <f t="shared" si="4"/>
        <v>3</v>
      </c>
      <c r="J44" s="86">
        <f t="shared" si="5"/>
        <v>15</v>
      </c>
    </row>
    <row r="45" spans="1:10" ht="12.75">
      <c r="A45" s="54" t="s">
        <v>43</v>
      </c>
      <c r="B45" s="2" t="s">
        <v>341</v>
      </c>
      <c r="C45" s="47" t="s">
        <v>7</v>
      </c>
      <c r="D45" s="160">
        <v>83</v>
      </c>
      <c r="E45" s="3">
        <v>6</v>
      </c>
      <c r="F45" s="3">
        <v>2</v>
      </c>
      <c r="G45" s="3">
        <v>0</v>
      </c>
      <c r="H45" s="3">
        <v>4</v>
      </c>
      <c r="I45" s="3">
        <f t="shared" si="4"/>
        <v>2</v>
      </c>
      <c r="J45" s="86">
        <f t="shared" si="5"/>
        <v>10</v>
      </c>
    </row>
    <row r="46" spans="1:10" ht="12.75">
      <c r="A46" s="94"/>
      <c r="B46" s="2" t="s">
        <v>342</v>
      </c>
      <c r="C46" s="47" t="s">
        <v>8</v>
      </c>
      <c r="D46" s="160">
        <v>75</v>
      </c>
      <c r="E46" s="3">
        <v>5</v>
      </c>
      <c r="F46" s="3">
        <v>2</v>
      </c>
      <c r="G46" s="3">
        <v>0</v>
      </c>
      <c r="H46" s="3">
        <v>3</v>
      </c>
      <c r="I46" s="3">
        <f t="shared" si="4"/>
        <v>2</v>
      </c>
      <c r="J46" s="86">
        <f t="shared" si="5"/>
        <v>10</v>
      </c>
    </row>
    <row r="47" spans="1:10" s="93" customFormat="1" ht="12.75">
      <c r="A47" s="94" t="s">
        <v>34</v>
      </c>
      <c r="B47" s="93" t="s">
        <v>343</v>
      </c>
      <c r="C47" s="93" t="s">
        <v>6</v>
      </c>
      <c r="D47" s="94" t="s">
        <v>64</v>
      </c>
      <c r="E47" s="94">
        <v>6</v>
      </c>
      <c r="F47" s="94">
        <v>1</v>
      </c>
      <c r="G47" s="94">
        <v>0</v>
      </c>
      <c r="H47" s="94">
        <v>5</v>
      </c>
      <c r="I47" s="94">
        <f t="shared" si="4"/>
        <v>1</v>
      </c>
      <c r="J47" s="95">
        <f t="shared" si="5"/>
        <v>5</v>
      </c>
    </row>
    <row r="48" spans="1:10" s="96" customFormat="1" ht="12.75">
      <c r="A48" s="97"/>
      <c r="B48" s="96" t="s">
        <v>280</v>
      </c>
      <c r="D48" s="177"/>
      <c r="E48" s="97">
        <v>5</v>
      </c>
      <c r="F48" s="97">
        <v>0</v>
      </c>
      <c r="G48" s="97">
        <v>0</v>
      </c>
      <c r="H48" s="97">
        <v>5</v>
      </c>
      <c r="I48" s="166">
        <f>F48+(G48/2)</f>
        <v>0</v>
      </c>
      <c r="J48" s="167">
        <f>I48*4</f>
        <v>0</v>
      </c>
    </row>
    <row r="49" spans="4:12" ht="13.5" thickBot="1">
      <c r="D49" s="54"/>
      <c r="J49" s="3"/>
      <c r="L49" s="14">
        <f>SUM(J37:J49)</f>
        <v>175</v>
      </c>
    </row>
    <row r="50" spans="4:12" ht="13.5" thickTop="1">
      <c r="D50" s="54"/>
      <c r="J50" s="3"/>
      <c r="L50" s="45"/>
    </row>
    <row r="51" spans="1:10" ht="19.5" customHeight="1" thickBot="1">
      <c r="A51" s="2"/>
      <c r="B51" s="60" t="s">
        <v>21</v>
      </c>
      <c r="C51" s="24"/>
      <c r="D51" s="24"/>
      <c r="E51" s="60">
        <f aca="true" t="shared" si="6" ref="E51:J51">SUM(E1:E50)</f>
        <v>204</v>
      </c>
      <c r="F51" s="60">
        <f t="shared" si="6"/>
        <v>84</v>
      </c>
      <c r="G51" s="60">
        <f t="shared" si="6"/>
        <v>36</v>
      </c>
      <c r="H51" s="60">
        <f t="shared" si="6"/>
        <v>84</v>
      </c>
      <c r="I51" s="60">
        <f t="shared" si="6"/>
        <v>102</v>
      </c>
      <c r="J51" s="99">
        <f t="shared" si="6"/>
        <v>510</v>
      </c>
    </row>
    <row r="52" spans="5:6" ht="13.5" thickTop="1">
      <c r="E52" s="2"/>
      <c r="F52" s="2"/>
    </row>
    <row r="53" spans="3:6" ht="14.25" customHeight="1">
      <c r="C53" s="15"/>
      <c r="E53" s="54"/>
      <c r="F53" s="54"/>
    </row>
    <row r="54" spans="3:6" ht="12.75" customHeight="1">
      <c r="C54" s="15"/>
      <c r="E54" s="54"/>
      <c r="F54" s="54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</sheetData>
  <mergeCells count="3">
    <mergeCell ref="A1:J1"/>
    <mergeCell ref="A15:J15"/>
    <mergeCell ref="A35:J35"/>
  </mergeCells>
  <printOptions/>
  <pageMargins left="0.7086614173228347" right="0.2755905511811024" top="1.4566929133858268" bottom="0.5511811023622047" header="0.4330708661417323" footer="0.5118110236220472"/>
  <pageSetup horizontalDpi="360" verticalDpi="360" orientation="portrait" paperSize="9" scale="90" r:id="rId1"/>
  <headerFooter alignWithMargins="0">
    <oddHeader>&amp;C&amp;"Arial,Bold"&amp;16&amp;UKEYNSHAM RAPIDPLAY(4x)&amp;"Arial,Regular"&amp;10&amp;U
&amp;"Arial,Bold"&amp;14 &amp;U12th September 2004 &amp;12
&amp;14Final Scores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85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1" width="6.28125" style="3" customWidth="1"/>
    <col min="2" max="2" width="27.8515625" style="47" customWidth="1"/>
    <col min="3" max="3" width="18.140625" style="47" customWidth="1"/>
    <col min="4" max="4" width="8.28125" style="47" customWidth="1"/>
    <col min="5" max="5" width="5.421875" style="3" customWidth="1"/>
    <col min="6" max="9" width="5.7109375" style="3" customWidth="1"/>
    <col min="10" max="10" width="6.421875" style="86" customWidth="1"/>
    <col min="11" max="11" width="2.8515625" style="47" customWidth="1"/>
    <col min="12" max="12" width="5.57421875" style="47" customWidth="1"/>
    <col min="13" max="16384" width="9.140625" style="47" customWidth="1"/>
  </cols>
  <sheetData>
    <row r="1" spans="1:10" ht="12.75">
      <c r="A1" s="376" t="s">
        <v>17</v>
      </c>
      <c r="B1" s="378"/>
      <c r="C1" s="378"/>
      <c r="D1" s="378"/>
      <c r="E1" s="378"/>
      <c r="F1" s="378"/>
      <c r="G1" s="378"/>
      <c r="H1" s="378"/>
      <c r="I1" s="378"/>
      <c r="J1" s="378"/>
    </row>
    <row r="2" ht="4.5" customHeight="1">
      <c r="D2" s="3"/>
    </row>
    <row r="3" spans="2:10" ht="25.5">
      <c r="B3" s="15" t="s">
        <v>0</v>
      </c>
      <c r="C3" s="15" t="s">
        <v>1</v>
      </c>
      <c r="D3" s="87" t="s">
        <v>2</v>
      </c>
      <c r="E3" s="24" t="s">
        <v>13</v>
      </c>
      <c r="F3" s="24" t="s">
        <v>14</v>
      </c>
      <c r="G3" s="24" t="s">
        <v>5</v>
      </c>
      <c r="H3" s="24" t="s">
        <v>15</v>
      </c>
      <c r="I3" s="24" t="s">
        <v>16</v>
      </c>
      <c r="J3" s="163" t="s">
        <v>78</v>
      </c>
    </row>
    <row r="4" ht="6" customHeight="1">
      <c r="D4" s="3"/>
    </row>
    <row r="5" spans="1:10" ht="12.75">
      <c r="A5" s="3" t="s">
        <v>28</v>
      </c>
      <c r="B5" s="47" t="s">
        <v>79</v>
      </c>
      <c r="C5" s="47" t="s">
        <v>3</v>
      </c>
      <c r="D5" s="3">
        <v>199</v>
      </c>
      <c r="E5" s="3">
        <v>5</v>
      </c>
      <c r="F5" s="3">
        <v>3</v>
      </c>
      <c r="G5" s="3">
        <v>2</v>
      </c>
      <c r="H5" s="3">
        <v>0</v>
      </c>
      <c r="I5" s="3">
        <f aca="true" t="shared" si="0" ref="I5:I19">F5+(G5/2)</f>
        <v>4</v>
      </c>
      <c r="J5" s="86">
        <f aca="true" t="shared" si="1" ref="J5:J18">I5*10</f>
        <v>40</v>
      </c>
    </row>
    <row r="6" spans="2:10" ht="12.75">
      <c r="B6" s="47" t="s">
        <v>80</v>
      </c>
      <c r="C6" s="47" t="s">
        <v>3</v>
      </c>
      <c r="D6" s="3">
        <v>186</v>
      </c>
      <c r="E6" s="3">
        <v>5</v>
      </c>
      <c r="F6" s="3">
        <v>3</v>
      </c>
      <c r="G6" s="3">
        <v>2</v>
      </c>
      <c r="H6" s="3">
        <v>0</v>
      </c>
      <c r="I6" s="3">
        <f t="shared" si="0"/>
        <v>4</v>
      </c>
      <c r="J6" s="86">
        <f t="shared" si="1"/>
        <v>40</v>
      </c>
    </row>
    <row r="7" spans="1:10" ht="12.75">
      <c r="A7" s="3" t="s">
        <v>117</v>
      </c>
      <c r="B7" s="47" t="s">
        <v>274</v>
      </c>
      <c r="C7" s="47" t="s">
        <v>6</v>
      </c>
      <c r="D7" s="3">
        <v>195</v>
      </c>
      <c r="E7" s="3">
        <v>5</v>
      </c>
      <c r="F7" s="3">
        <v>2</v>
      </c>
      <c r="G7" s="3">
        <v>2</v>
      </c>
      <c r="H7" s="3">
        <v>1</v>
      </c>
      <c r="I7" s="3">
        <f t="shared" si="0"/>
        <v>3</v>
      </c>
      <c r="J7" s="86">
        <f t="shared" si="1"/>
        <v>30</v>
      </c>
    </row>
    <row r="8" spans="2:10" ht="12.75">
      <c r="B8" s="47" t="s">
        <v>385</v>
      </c>
      <c r="C8" s="47" t="s">
        <v>4</v>
      </c>
      <c r="D8" s="3">
        <v>179</v>
      </c>
      <c r="E8" s="3">
        <v>5</v>
      </c>
      <c r="F8" s="3">
        <v>1</v>
      </c>
      <c r="G8" s="3">
        <v>4</v>
      </c>
      <c r="H8" s="3">
        <v>0</v>
      </c>
      <c r="I8" s="3">
        <f t="shared" si="0"/>
        <v>3</v>
      </c>
      <c r="J8" s="86">
        <f t="shared" si="1"/>
        <v>30</v>
      </c>
    </row>
    <row r="9" spans="2:10" ht="12.75">
      <c r="B9" s="47" t="s">
        <v>91</v>
      </c>
      <c r="C9" s="47" t="s">
        <v>92</v>
      </c>
      <c r="D9" s="3">
        <v>149</v>
      </c>
      <c r="E9" s="3">
        <v>5</v>
      </c>
      <c r="F9" s="3">
        <v>2</v>
      </c>
      <c r="G9" s="3">
        <v>2</v>
      </c>
      <c r="H9" s="3">
        <v>1</v>
      </c>
      <c r="I9" s="3">
        <f t="shared" si="0"/>
        <v>3</v>
      </c>
      <c r="J9" s="86">
        <f t="shared" si="1"/>
        <v>30</v>
      </c>
    </row>
    <row r="10" spans="1:10" ht="12.75">
      <c r="A10" s="3" t="s">
        <v>36</v>
      </c>
      <c r="B10" s="47" t="s">
        <v>229</v>
      </c>
      <c r="C10" s="47" t="s">
        <v>88</v>
      </c>
      <c r="D10" s="3">
        <v>187</v>
      </c>
      <c r="E10" s="3">
        <v>5</v>
      </c>
      <c r="F10" s="3">
        <v>2</v>
      </c>
      <c r="G10" s="3">
        <v>1</v>
      </c>
      <c r="H10" s="3">
        <v>2</v>
      </c>
      <c r="I10" s="3">
        <f t="shared" si="0"/>
        <v>2.5</v>
      </c>
      <c r="J10" s="86">
        <f t="shared" si="1"/>
        <v>25</v>
      </c>
    </row>
    <row r="11" spans="2:10" ht="12.75">
      <c r="B11" s="47" t="s">
        <v>387</v>
      </c>
      <c r="C11" s="47" t="s">
        <v>94</v>
      </c>
      <c r="D11" s="3">
        <v>151</v>
      </c>
      <c r="E11" s="3">
        <v>5</v>
      </c>
      <c r="F11" s="3">
        <v>2</v>
      </c>
      <c r="G11" s="3">
        <v>1</v>
      </c>
      <c r="H11" s="3">
        <v>2</v>
      </c>
      <c r="I11" s="3">
        <f t="shared" si="0"/>
        <v>2.5</v>
      </c>
      <c r="J11" s="86">
        <f t="shared" si="1"/>
        <v>25</v>
      </c>
    </row>
    <row r="12" spans="2:10" ht="12.75">
      <c r="B12" s="47" t="s">
        <v>388</v>
      </c>
      <c r="C12" s="47" t="s">
        <v>4</v>
      </c>
      <c r="D12" s="3">
        <v>147</v>
      </c>
      <c r="E12" s="3">
        <v>5</v>
      </c>
      <c r="F12" s="3">
        <v>1</v>
      </c>
      <c r="G12" s="3">
        <v>3</v>
      </c>
      <c r="H12" s="3">
        <v>1</v>
      </c>
      <c r="I12" s="3">
        <f t="shared" si="0"/>
        <v>2.5</v>
      </c>
      <c r="J12" s="86">
        <f t="shared" si="1"/>
        <v>25</v>
      </c>
    </row>
    <row r="13" spans="2:10" ht="12.75">
      <c r="B13" s="47" t="s">
        <v>389</v>
      </c>
      <c r="C13" s="47" t="s">
        <v>29</v>
      </c>
      <c r="D13" s="3">
        <v>137</v>
      </c>
      <c r="E13" s="3">
        <v>5</v>
      </c>
      <c r="F13" s="3">
        <v>1</v>
      </c>
      <c r="G13" s="3">
        <v>3</v>
      </c>
      <c r="H13" s="3">
        <v>1</v>
      </c>
      <c r="I13" s="3">
        <f t="shared" si="0"/>
        <v>2.5</v>
      </c>
      <c r="J13" s="86">
        <f t="shared" si="1"/>
        <v>25</v>
      </c>
    </row>
    <row r="14" spans="1:10" ht="12.75">
      <c r="A14" s="3" t="s">
        <v>81</v>
      </c>
      <c r="B14" s="47" t="s">
        <v>383</v>
      </c>
      <c r="C14" s="47" t="s">
        <v>85</v>
      </c>
      <c r="D14" s="3" t="s">
        <v>384</v>
      </c>
      <c r="E14" s="3">
        <v>5</v>
      </c>
      <c r="F14" s="3">
        <v>1</v>
      </c>
      <c r="G14" s="3">
        <v>2</v>
      </c>
      <c r="H14" s="3">
        <v>2</v>
      </c>
      <c r="I14" s="3">
        <f t="shared" si="0"/>
        <v>2</v>
      </c>
      <c r="J14" s="86">
        <f t="shared" si="1"/>
        <v>20</v>
      </c>
    </row>
    <row r="15" spans="2:10" ht="12.75">
      <c r="B15" s="47" t="s">
        <v>386</v>
      </c>
      <c r="C15" s="47" t="s">
        <v>4</v>
      </c>
      <c r="D15" s="3">
        <v>170</v>
      </c>
      <c r="E15" s="3">
        <v>5</v>
      </c>
      <c r="F15" s="3">
        <v>0</v>
      </c>
      <c r="G15" s="3">
        <v>4</v>
      </c>
      <c r="H15" s="3">
        <v>1</v>
      </c>
      <c r="I15" s="3">
        <f t="shared" si="0"/>
        <v>2</v>
      </c>
      <c r="J15" s="86">
        <f t="shared" si="1"/>
        <v>20</v>
      </c>
    </row>
    <row r="16" spans="2:10" ht="12.75">
      <c r="B16" s="47" t="s">
        <v>113</v>
      </c>
      <c r="C16" s="47" t="s">
        <v>96</v>
      </c>
      <c r="D16" s="3">
        <v>134</v>
      </c>
      <c r="E16" s="3">
        <v>5</v>
      </c>
      <c r="F16" s="3">
        <v>1</v>
      </c>
      <c r="G16" s="3">
        <v>2</v>
      </c>
      <c r="H16" s="3">
        <v>2</v>
      </c>
      <c r="I16" s="3">
        <f t="shared" si="0"/>
        <v>2</v>
      </c>
      <c r="J16" s="86">
        <f t="shared" si="1"/>
        <v>20</v>
      </c>
    </row>
    <row r="17" spans="1:10" ht="12.75">
      <c r="A17" s="3" t="s">
        <v>108</v>
      </c>
      <c r="B17" s="47" t="s">
        <v>93</v>
      </c>
      <c r="C17" s="47" t="s">
        <v>94</v>
      </c>
      <c r="D17" s="3">
        <v>152</v>
      </c>
      <c r="E17" s="3">
        <v>5</v>
      </c>
      <c r="F17" s="3">
        <v>1</v>
      </c>
      <c r="G17" s="3">
        <v>1</v>
      </c>
      <c r="H17" s="3">
        <v>3</v>
      </c>
      <c r="I17" s="3">
        <f t="shared" si="0"/>
        <v>1.5</v>
      </c>
      <c r="J17" s="86">
        <f t="shared" si="1"/>
        <v>15</v>
      </c>
    </row>
    <row r="18" spans="1:10" ht="12.75">
      <c r="A18" s="3" t="s">
        <v>84</v>
      </c>
      <c r="B18" s="47" t="s">
        <v>390</v>
      </c>
      <c r="C18" s="47" t="s">
        <v>96</v>
      </c>
      <c r="D18" s="3">
        <v>101</v>
      </c>
      <c r="E18" s="3">
        <v>3</v>
      </c>
      <c r="F18" s="3">
        <v>0</v>
      </c>
      <c r="G18" s="3">
        <v>0</v>
      </c>
      <c r="H18" s="3">
        <v>3</v>
      </c>
      <c r="I18" s="3">
        <f t="shared" si="0"/>
        <v>0</v>
      </c>
      <c r="J18" s="86">
        <f t="shared" si="1"/>
        <v>0</v>
      </c>
    </row>
    <row r="19" spans="2:9" ht="12.75">
      <c r="B19" s="164" t="s">
        <v>121</v>
      </c>
      <c r="D19" s="3"/>
      <c r="E19" s="3">
        <v>4</v>
      </c>
      <c r="F19" s="3">
        <v>0</v>
      </c>
      <c r="G19" s="3">
        <v>3</v>
      </c>
      <c r="H19" s="3">
        <v>1</v>
      </c>
      <c r="I19" s="3">
        <f t="shared" si="0"/>
        <v>1.5</v>
      </c>
    </row>
    <row r="20" spans="2:12" ht="13.5" thickBot="1">
      <c r="B20" s="164"/>
      <c r="C20" s="164"/>
      <c r="D20" s="7"/>
      <c r="E20" s="7"/>
      <c r="F20" s="7"/>
      <c r="G20" s="165"/>
      <c r="H20" s="165"/>
      <c r="I20" s="165"/>
      <c r="J20" s="165"/>
      <c r="K20" s="165"/>
      <c r="L20" s="165">
        <f>SUM(J5:J19)</f>
        <v>345</v>
      </c>
    </row>
    <row r="21" ht="13.5" thickTop="1">
      <c r="D21" s="3"/>
    </row>
    <row r="22" ht="12.75">
      <c r="D22" s="3"/>
    </row>
    <row r="23" spans="1:10" ht="12.75">
      <c r="A23" s="376" t="s">
        <v>391</v>
      </c>
      <c r="B23" s="378"/>
      <c r="C23" s="378"/>
      <c r="D23" s="378"/>
      <c r="E23" s="378"/>
      <c r="F23" s="378"/>
      <c r="G23" s="378"/>
      <c r="H23" s="378"/>
      <c r="I23" s="378"/>
      <c r="J23" s="378"/>
    </row>
    <row r="24" ht="6" customHeight="1"/>
    <row r="27" spans="1:10" ht="12.75">
      <c r="A27" s="3" t="s">
        <v>27</v>
      </c>
      <c r="B27" s="47" t="s">
        <v>392</v>
      </c>
      <c r="C27" s="47" t="s">
        <v>94</v>
      </c>
      <c r="D27" s="3">
        <v>118</v>
      </c>
      <c r="E27" s="3">
        <v>5</v>
      </c>
      <c r="F27" s="3">
        <v>4</v>
      </c>
      <c r="G27" s="3">
        <v>1</v>
      </c>
      <c r="H27" s="3">
        <v>0</v>
      </c>
      <c r="I27" s="3">
        <f aca="true" t="shared" si="2" ref="I27:I46">F27+(G27/2)</f>
        <v>4.5</v>
      </c>
      <c r="J27" s="86">
        <f aca="true" t="shared" si="3" ref="J27:J45">I27*10</f>
        <v>45</v>
      </c>
    </row>
    <row r="28" spans="1:10" ht="12.75">
      <c r="A28" s="3" t="s">
        <v>33</v>
      </c>
      <c r="B28" s="47" t="s">
        <v>396</v>
      </c>
      <c r="C28" s="47" t="s">
        <v>94</v>
      </c>
      <c r="D28" s="3">
        <v>108</v>
      </c>
      <c r="E28" s="3">
        <v>5</v>
      </c>
      <c r="F28" s="3">
        <v>3</v>
      </c>
      <c r="G28" s="3">
        <v>2</v>
      </c>
      <c r="H28" s="3">
        <v>0</v>
      </c>
      <c r="I28" s="3">
        <f t="shared" si="2"/>
        <v>4</v>
      </c>
      <c r="J28" s="86">
        <f t="shared" si="3"/>
        <v>40</v>
      </c>
    </row>
    <row r="29" spans="1:10" ht="12.75">
      <c r="A29" s="3" t="s">
        <v>117</v>
      </c>
      <c r="B29" s="47" t="s">
        <v>120</v>
      </c>
      <c r="C29" s="47" t="s">
        <v>4</v>
      </c>
      <c r="D29" s="3">
        <v>120</v>
      </c>
      <c r="E29" s="3">
        <v>5</v>
      </c>
      <c r="F29" s="3">
        <v>3</v>
      </c>
      <c r="G29" s="3">
        <v>1</v>
      </c>
      <c r="H29" s="3">
        <v>1</v>
      </c>
      <c r="I29" s="3">
        <f t="shared" si="2"/>
        <v>3.5</v>
      </c>
      <c r="J29" s="86">
        <f t="shared" si="3"/>
        <v>35</v>
      </c>
    </row>
    <row r="30" spans="2:10" ht="12.75">
      <c r="B30" s="47" t="s">
        <v>258</v>
      </c>
      <c r="C30" s="47" t="s">
        <v>85</v>
      </c>
      <c r="D30" s="3" t="s">
        <v>394</v>
      </c>
      <c r="E30" s="3">
        <v>5</v>
      </c>
      <c r="F30" s="3">
        <v>2</v>
      </c>
      <c r="G30" s="3">
        <v>3</v>
      </c>
      <c r="H30" s="3">
        <v>0</v>
      </c>
      <c r="I30" s="3">
        <f t="shared" si="2"/>
        <v>3.5</v>
      </c>
      <c r="J30" s="86">
        <f t="shared" si="3"/>
        <v>35</v>
      </c>
    </row>
    <row r="31" spans="2:10" ht="12.75">
      <c r="B31" s="207" t="s">
        <v>128</v>
      </c>
      <c r="C31" s="47" t="s">
        <v>85</v>
      </c>
      <c r="D31" s="159">
        <v>85</v>
      </c>
      <c r="E31" s="3">
        <v>5</v>
      </c>
      <c r="F31" s="3">
        <v>2</v>
      </c>
      <c r="G31" s="3">
        <v>3</v>
      </c>
      <c r="H31" s="3">
        <v>0</v>
      </c>
      <c r="I31" s="3">
        <f t="shared" si="2"/>
        <v>3.5</v>
      </c>
      <c r="J31" s="86">
        <f t="shared" si="3"/>
        <v>35</v>
      </c>
    </row>
    <row r="32" spans="1:10" ht="12.75">
      <c r="A32" s="3" t="s">
        <v>36</v>
      </c>
      <c r="B32" s="47" t="s">
        <v>18</v>
      </c>
      <c r="C32" s="47" t="s">
        <v>4</v>
      </c>
      <c r="D32" s="3">
        <v>110</v>
      </c>
      <c r="E32" s="3">
        <v>5</v>
      </c>
      <c r="F32" s="3">
        <v>3</v>
      </c>
      <c r="G32" s="3">
        <v>0</v>
      </c>
      <c r="H32" s="3">
        <v>2</v>
      </c>
      <c r="I32" s="3">
        <f t="shared" si="2"/>
        <v>3</v>
      </c>
      <c r="J32" s="86">
        <f t="shared" si="3"/>
        <v>30</v>
      </c>
    </row>
    <row r="33" spans="2:10" ht="12.75">
      <c r="B33" s="47" t="s">
        <v>340</v>
      </c>
      <c r="C33" s="47" t="s">
        <v>85</v>
      </c>
      <c r="D33" s="3" t="s">
        <v>395</v>
      </c>
      <c r="E33" s="3">
        <v>5</v>
      </c>
      <c r="F33" s="3">
        <v>2</v>
      </c>
      <c r="G33" s="3">
        <v>2</v>
      </c>
      <c r="H33" s="3">
        <v>1</v>
      </c>
      <c r="I33" s="3">
        <f t="shared" si="2"/>
        <v>3</v>
      </c>
      <c r="J33" s="86">
        <f t="shared" si="3"/>
        <v>30</v>
      </c>
    </row>
    <row r="34" spans="2:10" ht="12.75">
      <c r="B34" s="47" t="s">
        <v>397</v>
      </c>
      <c r="C34" s="47" t="s">
        <v>7</v>
      </c>
      <c r="D34" s="3">
        <v>100</v>
      </c>
      <c r="E34" s="3">
        <v>5</v>
      </c>
      <c r="F34" s="3">
        <v>3</v>
      </c>
      <c r="G34" s="3">
        <v>0</v>
      </c>
      <c r="H34" s="3">
        <v>2</v>
      </c>
      <c r="I34" s="3">
        <f t="shared" si="2"/>
        <v>3</v>
      </c>
      <c r="J34" s="86">
        <f t="shared" si="3"/>
        <v>30</v>
      </c>
    </row>
    <row r="35" spans="2:10" ht="12.75">
      <c r="B35" s="47" t="s">
        <v>55</v>
      </c>
      <c r="C35" s="47" t="s">
        <v>3</v>
      </c>
      <c r="D35" s="3">
        <v>95</v>
      </c>
      <c r="E35" s="3">
        <v>5</v>
      </c>
      <c r="F35" s="3">
        <v>2</v>
      </c>
      <c r="G35" s="3">
        <v>2</v>
      </c>
      <c r="H35" s="3">
        <v>1</v>
      </c>
      <c r="I35" s="3">
        <f t="shared" si="2"/>
        <v>3</v>
      </c>
      <c r="J35" s="86">
        <f t="shared" si="3"/>
        <v>30</v>
      </c>
    </row>
    <row r="36" spans="1:10" ht="12.75">
      <c r="A36" s="3" t="s">
        <v>45</v>
      </c>
      <c r="B36" s="47" t="s">
        <v>251</v>
      </c>
      <c r="C36" s="47" t="s">
        <v>85</v>
      </c>
      <c r="D36" s="3">
        <v>106</v>
      </c>
      <c r="E36" s="3">
        <v>5</v>
      </c>
      <c r="F36" s="3">
        <v>2</v>
      </c>
      <c r="G36" s="3">
        <v>1</v>
      </c>
      <c r="H36" s="3">
        <v>2</v>
      </c>
      <c r="I36" s="3">
        <f t="shared" si="2"/>
        <v>2.5</v>
      </c>
      <c r="J36" s="86">
        <f t="shared" si="3"/>
        <v>25</v>
      </c>
    </row>
    <row r="37" spans="1:10" ht="12.75">
      <c r="A37" s="3" t="s">
        <v>46</v>
      </c>
      <c r="B37" s="47" t="s">
        <v>95</v>
      </c>
      <c r="C37" s="47" t="s">
        <v>96</v>
      </c>
      <c r="D37" s="3">
        <v>117</v>
      </c>
      <c r="E37" s="3">
        <v>5</v>
      </c>
      <c r="F37" s="3">
        <v>1</v>
      </c>
      <c r="G37" s="3">
        <v>2</v>
      </c>
      <c r="H37" s="3">
        <v>2</v>
      </c>
      <c r="I37" s="3">
        <f t="shared" si="2"/>
        <v>2</v>
      </c>
      <c r="J37" s="86">
        <f t="shared" si="3"/>
        <v>20</v>
      </c>
    </row>
    <row r="38" spans="2:10" ht="12.75">
      <c r="B38" s="47" t="s">
        <v>57</v>
      </c>
      <c r="C38" s="47" t="s">
        <v>4</v>
      </c>
      <c r="D38" s="3">
        <v>114</v>
      </c>
      <c r="E38" s="3">
        <v>5</v>
      </c>
      <c r="F38" s="3">
        <v>2</v>
      </c>
      <c r="G38" s="3">
        <v>0</v>
      </c>
      <c r="H38" s="3">
        <v>3</v>
      </c>
      <c r="I38" s="3">
        <f t="shared" si="2"/>
        <v>2</v>
      </c>
      <c r="J38" s="86">
        <f t="shared" si="3"/>
        <v>20</v>
      </c>
    </row>
    <row r="39" spans="2:10" ht="12.75">
      <c r="B39" s="47" t="s">
        <v>122</v>
      </c>
      <c r="C39" s="47" t="s">
        <v>119</v>
      </c>
      <c r="D39" s="3">
        <v>106</v>
      </c>
      <c r="E39" s="3">
        <v>5</v>
      </c>
      <c r="F39" s="3">
        <v>1</v>
      </c>
      <c r="G39" s="3">
        <v>2</v>
      </c>
      <c r="H39" s="3">
        <v>2</v>
      </c>
      <c r="I39" s="3">
        <f t="shared" si="2"/>
        <v>2</v>
      </c>
      <c r="J39" s="86">
        <f t="shared" si="3"/>
        <v>20</v>
      </c>
    </row>
    <row r="40" spans="2:10" ht="12.75">
      <c r="B40" s="47" t="s">
        <v>336</v>
      </c>
      <c r="C40" s="47" t="s">
        <v>3</v>
      </c>
      <c r="D40" s="3">
        <v>98</v>
      </c>
      <c r="E40" s="3">
        <v>5</v>
      </c>
      <c r="F40" s="3">
        <v>1</v>
      </c>
      <c r="G40" s="3">
        <v>2</v>
      </c>
      <c r="H40" s="3">
        <v>2</v>
      </c>
      <c r="I40" s="3">
        <f t="shared" si="2"/>
        <v>2</v>
      </c>
      <c r="J40" s="86">
        <f t="shared" si="3"/>
        <v>20</v>
      </c>
    </row>
    <row r="41" spans="1:10" ht="12.75">
      <c r="A41" s="3" t="s">
        <v>103</v>
      </c>
      <c r="B41" s="47" t="s">
        <v>118</v>
      </c>
      <c r="C41" s="47" t="s">
        <v>119</v>
      </c>
      <c r="D41" s="3">
        <v>126</v>
      </c>
      <c r="E41" s="3">
        <v>5</v>
      </c>
      <c r="F41" s="3">
        <v>1</v>
      </c>
      <c r="G41" s="3">
        <v>1</v>
      </c>
      <c r="H41" s="3">
        <v>3</v>
      </c>
      <c r="I41" s="3">
        <f t="shared" si="2"/>
        <v>1.5</v>
      </c>
      <c r="J41" s="86">
        <f t="shared" si="3"/>
        <v>15</v>
      </c>
    </row>
    <row r="42" spans="2:10" ht="12.75">
      <c r="B42" s="47" t="s">
        <v>393</v>
      </c>
      <c r="C42" s="47" t="s">
        <v>8</v>
      </c>
      <c r="D42" s="3">
        <v>113</v>
      </c>
      <c r="E42" s="3">
        <v>5</v>
      </c>
      <c r="F42" s="3">
        <v>1</v>
      </c>
      <c r="G42" s="3">
        <v>1</v>
      </c>
      <c r="H42" s="3">
        <v>3</v>
      </c>
      <c r="I42" s="3">
        <f t="shared" si="2"/>
        <v>1.5</v>
      </c>
      <c r="J42" s="86">
        <f t="shared" si="3"/>
        <v>15</v>
      </c>
    </row>
    <row r="43" spans="2:10" ht="12.75">
      <c r="B43" s="47" t="s">
        <v>400</v>
      </c>
      <c r="C43" s="47" t="s">
        <v>7</v>
      </c>
      <c r="D43" s="3">
        <v>96</v>
      </c>
      <c r="E43" s="3">
        <v>5</v>
      </c>
      <c r="F43" s="3">
        <v>0</v>
      </c>
      <c r="G43" s="3">
        <v>3</v>
      </c>
      <c r="H43" s="3">
        <v>2</v>
      </c>
      <c r="I43" s="3">
        <f t="shared" si="2"/>
        <v>1.5</v>
      </c>
      <c r="J43" s="86">
        <f t="shared" si="3"/>
        <v>15</v>
      </c>
    </row>
    <row r="44" spans="2:10" ht="12.75">
      <c r="B44" s="47" t="s">
        <v>250</v>
      </c>
      <c r="C44" s="47" t="s">
        <v>119</v>
      </c>
      <c r="D44" s="3">
        <v>96</v>
      </c>
      <c r="E44" s="3">
        <v>5</v>
      </c>
      <c r="F44" s="3">
        <v>1</v>
      </c>
      <c r="G44" s="3">
        <v>1</v>
      </c>
      <c r="H44" s="3">
        <v>3</v>
      </c>
      <c r="I44" s="3">
        <f t="shared" si="2"/>
        <v>1.5</v>
      </c>
      <c r="J44" s="86">
        <f t="shared" si="3"/>
        <v>15</v>
      </c>
    </row>
    <row r="45" spans="1:10" ht="12.75">
      <c r="A45" s="3" t="s">
        <v>126</v>
      </c>
      <c r="B45" s="47" t="s">
        <v>398</v>
      </c>
      <c r="C45" s="47" t="s">
        <v>88</v>
      </c>
      <c r="D45" s="3" t="s">
        <v>399</v>
      </c>
      <c r="E45" s="3">
        <v>5</v>
      </c>
      <c r="F45" s="3">
        <v>1</v>
      </c>
      <c r="G45" s="3">
        <v>0</v>
      </c>
      <c r="H45" s="3">
        <v>4</v>
      </c>
      <c r="I45" s="3">
        <f t="shared" si="2"/>
        <v>1</v>
      </c>
      <c r="J45" s="86">
        <f t="shared" si="3"/>
        <v>10</v>
      </c>
    </row>
    <row r="46" spans="2:9" ht="12.75">
      <c r="B46" s="164" t="s">
        <v>121</v>
      </c>
      <c r="D46" s="3"/>
      <c r="E46" s="3">
        <v>7</v>
      </c>
      <c r="F46" s="3">
        <v>0</v>
      </c>
      <c r="G46" s="3">
        <v>5</v>
      </c>
      <c r="H46" s="3">
        <v>2</v>
      </c>
      <c r="I46" s="3">
        <f t="shared" si="2"/>
        <v>2.5</v>
      </c>
    </row>
    <row r="47" spans="4:12" ht="13.5" thickBot="1">
      <c r="D47" s="3"/>
      <c r="G47" s="165"/>
      <c r="H47" s="165"/>
      <c r="I47" s="165"/>
      <c r="J47" s="165"/>
      <c r="K47" s="165"/>
      <c r="L47" s="165">
        <f>SUM(J27:J46)</f>
        <v>485</v>
      </c>
    </row>
    <row r="48" ht="13.5" thickTop="1">
      <c r="D48" s="3"/>
    </row>
    <row r="49" spans="1:10" ht="12.75">
      <c r="A49" s="376" t="s">
        <v>219</v>
      </c>
      <c r="B49" s="378"/>
      <c r="C49" s="378"/>
      <c r="D49" s="378"/>
      <c r="E49" s="378"/>
      <c r="F49" s="378"/>
      <c r="G49" s="378"/>
      <c r="H49" s="378"/>
      <c r="I49" s="378"/>
      <c r="J49" s="378"/>
    </row>
    <row r="50" spans="1:10" ht="6.7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</row>
    <row r="51" spans="2:10" ht="25.5">
      <c r="B51" s="15" t="s">
        <v>0</v>
      </c>
      <c r="C51" s="15" t="s">
        <v>1</v>
      </c>
      <c r="D51" s="87" t="s">
        <v>2</v>
      </c>
      <c r="E51" s="24" t="s">
        <v>13</v>
      </c>
      <c r="F51" s="24" t="s">
        <v>14</v>
      </c>
      <c r="G51" s="24" t="s">
        <v>5</v>
      </c>
      <c r="H51" s="24" t="s">
        <v>15</v>
      </c>
      <c r="I51" s="24" t="s">
        <v>16</v>
      </c>
      <c r="J51" s="163" t="s">
        <v>78</v>
      </c>
    </row>
    <row r="52" spans="2:10" ht="6.75" customHeight="1">
      <c r="B52" s="15"/>
      <c r="C52" s="15"/>
      <c r="D52" s="87"/>
      <c r="E52" s="24"/>
      <c r="F52" s="24"/>
      <c r="G52" s="24"/>
      <c r="H52" s="24"/>
      <c r="I52" s="24"/>
      <c r="J52" s="88"/>
    </row>
    <row r="53" spans="1:10" ht="12.75">
      <c r="A53" s="3" t="s">
        <v>27</v>
      </c>
      <c r="B53" s="47" t="s">
        <v>101</v>
      </c>
      <c r="C53" s="47" t="s">
        <v>6</v>
      </c>
      <c r="D53" s="3">
        <v>92</v>
      </c>
      <c r="E53" s="3">
        <v>5</v>
      </c>
      <c r="F53" s="3">
        <v>4</v>
      </c>
      <c r="G53" s="3">
        <v>1</v>
      </c>
      <c r="H53" s="3">
        <v>0</v>
      </c>
      <c r="I53" s="3">
        <f aca="true" t="shared" si="4" ref="I53:I69">F53+(G53/2)</f>
        <v>4.5</v>
      </c>
      <c r="J53" s="86">
        <f aca="true" t="shared" si="5" ref="J53:J68">I53*10</f>
        <v>45</v>
      </c>
    </row>
    <row r="54" spans="1:10" ht="12.75">
      <c r="A54" s="3" t="s">
        <v>33</v>
      </c>
      <c r="B54" s="47" t="s">
        <v>316</v>
      </c>
      <c r="C54" s="47" t="s">
        <v>6</v>
      </c>
      <c r="D54" s="3">
        <v>79</v>
      </c>
      <c r="E54" s="3">
        <v>5</v>
      </c>
      <c r="F54" s="3">
        <v>3</v>
      </c>
      <c r="G54" s="3">
        <v>2</v>
      </c>
      <c r="H54" s="3">
        <v>0</v>
      </c>
      <c r="I54" s="3">
        <f t="shared" si="4"/>
        <v>4</v>
      </c>
      <c r="J54" s="86">
        <f t="shared" si="5"/>
        <v>40</v>
      </c>
    </row>
    <row r="55" spans="1:10" ht="12.75">
      <c r="A55" s="3" t="s">
        <v>117</v>
      </c>
      <c r="B55" s="47" t="s">
        <v>125</v>
      </c>
      <c r="C55" s="47" t="s">
        <v>94</v>
      </c>
      <c r="D55" s="3">
        <v>92</v>
      </c>
      <c r="E55" s="3">
        <v>5</v>
      </c>
      <c r="F55" s="3">
        <v>3</v>
      </c>
      <c r="G55" s="3">
        <v>1</v>
      </c>
      <c r="H55" s="3">
        <v>1</v>
      </c>
      <c r="I55" s="3">
        <f t="shared" si="4"/>
        <v>3.5</v>
      </c>
      <c r="J55" s="86">
        <f t="shared" si="5"/>
        <v>35</v>
      </c>
    </row>
    <row r="56" spans="2:10" ht="12.75">
      <c r="B56" s="47" t="s">
        <v>19</v>
      </c>
      <c r="C56" s="47" t="s">
        <v>7</v>
      </c>
      <c r="D56" s="3">
        <v>83</v>
      </c>
      <c r="E56" s="3">
        <v>5</v>
      </c>
      <c r="F56" s="3">
        <v>3</v>
      </c>
      <c r="G56" s="3">
        <v>1</v>
      </c>
      <c r="H56" s="3">
        <v>1</v>
      </c>
      <c r="I56" s="3">
        <f t="shared" si="4"/>
        <v>3.5</v>
      </c>
      <c r="J56" s="86">
        <f t="shared" si="5"/>
        <v>35</v>
      </c>
    </row>
    <row r="57" spans="1:10" ht="12.75">
      <c r="A57" s="3" t="s">
        <v>112</v>
      </c>
      <c r="B57" s="47" t="s">
        <v>337</v>
      </c>
      <c r="C57" s="47" t="s">
        <v>4</v>
      </c>
      <c r="D57" s="159">
        <v>94</v>
      </c>
      <c r="E57" s="3">
        <v>5</v>
      </c>
      <c r="F57" s="3">
        <v>2</v>
      </c>
      <c r="G57" s="3">
        <v>2</v>
      </c>
      <c r="H57" s="3">
        <v>1</v>
      </c>
      <c r="I57" s="3">
        <f t="shared" si="4"/>
        <v>3</v>
      </c>
      <c r="J57" s="86">
        <f t="shared" si="5"/>
        <v>30</v>
      </c>
    </row>
    <row r="58" spans="2:10" ht="12.75">
      <c r="B58" s="47" t="s">
        <v>100</v>
      </c>
      <c r="C58" s="47" t="s">
        <v>48</v>
      </c>
      <c r="D58" s="3">
        <v>92</v>
      </c>
      <c r="E58" s="3">
        <v>5</v>
      </c>
      <c r="F58" s="3">
        <v>3</v>
      </c>
      <c r="G58" s="3">
        <v>0</v>
      </c>
      <c r="H58" s="3">
        <v>2</v>
      </c>
      <c r="I58" s="3">
        <f t="shared" si="4"/>
        <v>3</v>
      </c>
      <c r="J58" s="86">
        <f t="shared" si="5"/>
        <v>30</v>
      </c>
    </row>
    <row r="59" spans="2:10" ht="12.75">
      <c r="B59" s="47" t="s">
        <v>105</v>
      </c>
      <c r="C59" s="47" t="s">
        <v>6</v>
      </c>
      <c r="D59" s="3">
        <v>84</v>
      </c>
      <c r="E59" s="3">
        <v>5</v>
      </c>
      <c r="F59" s="3">
        <v>3</v>
      </c>
      <c r="G59" s="3">
        <v>0</v>
      </c>
      <c r="H59" s="3">
        <v>2</v>
      </c>
      <c r="I59" s="3">
        <f t="shared" si="4"/>
        <v>3</v>
      </c>
      <c r="J59" s="86">
        <f t="shared" si="5"/>
        <v>30</v>
      </c>
    </row>
    <row r="60" spans="1:10" ht="12.75">
      <c r="A60" s="3" t="s">
        <v>49</v>
      </c>
      <c r="B60" s="47" t="s">
        <v>402</v>
      </c>
      <c r="C60" s="47" t="s">
        <v>8</v>
      </c>
      <c r="D60" s="3">
        <v>85</v>
      </c>
      <c r="E60" s="3">
        <v>5</v>
      </c>
      <c r="F60" s="3">
        <v>2</v>
      </c>
      <c r="G60" s="3">
        <v>1</v>
      </c>
      <c r="H60" s="3">
        <v>2</v>
      </c>
      <c r="I60" s="3">
        <f t="shared" si="4"/>
        <v>2.5</v>
      </c>
      <c r="J60" s="86">
        <f t="shared" si="5"/>
        <v>25</v>
      </c>
    </row>
    <row r="61" spans="2:10" ht="12.75">
      <c r="B61" s="47" t="s">
        <v>403</v>
      </c>
      <c r="C61" s="47" t="s">
        <v>3</v>
      </c>
      <c r="D61" s="3">
        <v>78</v>
      </c>
      <c r="E61" s="3">
        <v>5</v>
      </c>
      <c r="F61" s="3">
        <v>2</v>
      </c>
      <c r="G61" s="3">
        <v>1</v>
      </c>
      <c r="H61" s="3">
        <v>2</v>
      </c>
      <c r="I61" s="3">
        <f t="shared" si="4"/>
        <v>2.5</v>
      </c>
      <c r="J61" s="86">
        <f t="shared" si="5"/>
        <v>25</v>
      </c>
    </row>
    <row r="62" spans="2:10" ht="12.75">
      <c r="B62" s="47" t="s">
        <v>106</v>
      </c>
      <c r="C62" s="47" t="s">
        <v>4</v>
      </c>
      <c r="D62" s="3">
        <v>75</v>
      </c>
      <c r="E62" s="3">
        <v>5</v>
      </c>
      <c r="F62" s="3">
        <v>2</v>
      </c>
      <c r="G62" s="3">
        <v>1</v>
      </c>
      <c r="H62" s="3">
        <v>2</v>
      </c>
      <c r="I62" s="3">
        <f t="shared" si="4"/>
        <v>2.5</v>
      </c>
      <c r="J62" s="86">
        <f t="shared" si="5"/>
        <v>25</v>
      </c>
    </row>
    <row r="63" spans="1:10" ht="12.75">
      <c r="A63" s="3" t="s">
        <v>46</v>
      </c>
      <c r="B63" s="47" t="s">
        <v>401</v>
      </c>
      <c r="C63" s="47" t="s">
        <v>4</v>
      </c>
      <c r="D63" s="3">
        <v>82</v>
      </c>
      <c r="E63" s="3">
        <v>5</v>
      </c>
      <c r="F63" s="3">
        <v>2</v>
      </c>
      <c r="G63" s="3">
        <v>0</v>
      </c>
      <c r="H63" s="3">
        <v>3</v>
      </c>
      <c r="I63" s="3">
        <f t="shared" si="4"/>
        <v>2</v>
      </c>
      <c r="J63" s="86">
        <f t="shared" si="5"/>
        <v>20</v>
      </c>
    </row>
    <row r="64" spans="2:10" ht="12.75">
      <c r="B64" s="47" t="s">
        <v>10</v>
      </c>
      <c r="C64" s="47" t="s">
        <v>8</v>
      </c>
      <c r="D64" s="3">
        <v>78</v>
      </c>
      <c r="E64" s="3">
        <v>5</v>
      </c>
      <c r="F64" s="3">
        <v>2</v>
      </c>
      <c r="G64" s="3">
        <v>0</v>
      </c>
      <c r="H64" s="3">
        <v>3</v>
      </c>
      <c r="I64" s="3">
        <f t="shared" si="4"/>
        <v>2</v>
      </c>
      <c r="J64" s="86">
        <f t="shared" si="5"/>
        <v>20</v>
      </c>
    </row>
    <row r="65" spans="1:10" ht="12.75">
      <c r="A65" s="3" t="s">
        <v>52</v>
      </c>
      <c r="B65" s="47" t="s">
        <v>404</v>
      </c>
      <c r="C65" s="47" t="s">
        <v>94</v>
      </c>
      <c r="D65" s="3">
        <v>76</v>
      </c>
      <c r="E65" s="3">
        <v>5</v>
      </c>
      <c r="F65" s="3">
        <v>1</v>
      </c>
      <c r="G65" s="3">
        <v>1</v>
      </c>
      <c r="H65" s="3">
        <v>3</v>
      </c>
      <c r="I65" s="3">
        <f t="shared" si="4"/>
        <v>1.5</v>
      </c>
      <c r="J65" s="86">
        <f t="shared" si="5"/>
        <v>15</v>
      </c>
    </row>
    <row r="66" spans="2:10" ht="12.75">
      <c r="B66" s="47" t="s">
        <v>405</v>
      </c>
      <c r="C66" s="47" t="s">
        <v>152</v>
      </c>
      <c r="D66" s="3">
        <v>72</v>
      </c>
      <c r="E66" s="3">
        <v>5</v>
      </c>
      <c r="F66" s="3">
        <v>1</v>
      </c>
      <c r="G66" s="3">
        <v>1</v>
      </c>
      <c r="H66" s="3">
        <v>3</v>
      </c>
      <c r="I66" s="3">
        <f t="shared" si="4"/>
        <v>1.5</v>
      </c>
      <c r="J66" s="86">
        <f t="shared" si="5"/>
        <v>15</v>
      </c>
    </row>
    <row r="67" spans="1:10" ht="12.75">
      <c r="A67" s="3" t="s">
        <v>37</v>
      </c>
      <c r="B67" s="47" t="s">
        <v>127</v>
      </c>
      <c r="C67" s="47" t="s">
        <v>4</v>
      </c>
      <c r="D67" s="3">
        <v>71</v>
      </c>
      <c r="E67" s="3">
        <v>5</v>
      </c>
      <c r="F67" s="3">
        <v>0</v>
      </c>
      <c r="G67" s="3">
        <v>2</v>
      </c>
      <c r="H67" s="3">
        <v>3</v>
      </c>
      <c r="I67" s="3">
        <f t="shared" si="4"/>
        <v>1</v>
      </c>
      <c r="J67" s="86">
        <f t="shared" si="5"/>
        <v>10</v>
      </c>
    </row>
    <row r="68" spans="1:10" ht="12.75">
      <c r="A68" s="3" t="s">
        <v>151</v>
      </c>
      <c r="B68" s="47" t="s">
        <v>378</v>
      </c>
      <c r="C68" s="47" t="s">
        <v>7</v>
      </c>
      <c r="D68" s="3">
        <v>45</v>
      </c>
      <c r="E68" s="3">
        <v>5</v>
      </c>
      <c r="F68" s="3">
        <v>0</v>
      </c>
      <c r="G68" s="3">
        <v>0</v>
      </c>
      <c r="H68" s="3">
        <v>5</v>
      </c>
      <c r="I68" s="3">
        <f t="shared" si="4"/>
        <v>0</v>
      </c>
      <c r="J68" s="86">
        <f t="shared" si="5"/>
        <v>0</v>
      </c>
    </row>
    <row r="69" spans="2:9" ht="12.75">
      <c r="B69" s="164" t="s">
        <v>121</v>
      </c>
      <c r="D69" s="3"/>
      <c r="E69" s="3">
        <v>4</v>
      </c>
      <c r="F69" s="3">
        <v>0</v>
      </c>
      <c r="G69" s="3">
        <v>4</v>
      </c>
      <c r="H69" s="3">
        <v>0</v>
      </c>
      <c r="I69" s="3">
        <f t="shared" si="4"/>
        <v>2</v>
      </c>
    </row>
    <row r="70" spans="2:12" ht="13.5" thickBot="1">
      <c r="B70" s="164"/>
      <c r="D70" s="3"/>
      <c r="E70" s="7"/>
      <c r="F70" s="7"/>
      <c r="G70" s="165"/>
      <c r="H70" s="165"/>
      <c r="I70" s="165"/>
      <c r="J70" s="165"/>
      <c r="K70" s="165"/>
      <c r="L70" s="165">
        <f>SUM(J53:J69)</f>
        <v>400</v>
      </c>
    </row>
    <row r="71" spans="4:12" ht="13.5" thickTop="1">
      <c r="D71" s="3"/>
      <c r="J71" s="3"/>
      <c r="L71" s="26"/>
    </row>
    <row r="72" spans="1:10" ht="19.5" customHeight="1" thickBot="1">
      <c r="A72" s="47"/>
      <c r="B72" s="60" t="s">
        <v>21</v>
      </c>
      <c r="C72" s="24"/>
      <c r="D72" s="24"/>
      <c r="E72" s="60">
        <f aca="true" t="shared" si="6" ref="E72:J72">SUM(E1:E70)</f>
        <v>258</v>
      </c>
      <c r="F72" s="60">
        <f t="shared" si="6"/>
        <v>88</v>
      </c>
      <c r="G72" s="60">
        <f t="shared" si="6"/>
        <v>82</v>
      </c>
      <c r="H72" s="60">
        <f t="shared" si="6"/>
        <v>88</v>
      </c>
      <c r="I72" s="60">
        <f t="shared" si="6"/>
        <v>129</v>
      </c>
      <c r="J72" s="99">
        <f t="shared" si="6"/>
        <v>1230</v>
      </c>
    </row>
    <row r="73" spans="5:6" ht="13.5" thickTop="1">
      <c r="E73" s="47"/>
      <c r="F73" s="47"/>
    </row>
    <row r="74" ht="14.25" customHeight="1">
      <c r="C74" s="15"/>
    </row>
    <row r="75" ht="12.75" customHeight="1">
      <c r="C75" s="15"/>
    </row>
    <row r="76" spans="5:6" ht="12.75">
      <c r="E76" s="47"/>
      <c r="F76" s="47"/>
    </row>
    <row r="77" spans="5:6" ht="12.75">
      <c r="E77" s="47"/>
      <c r="F77" s="47"/>
    </row>
    <row r="78" spans="5:6" ht="12.75">
      <c r="E78" s="47"/>
      <c r="F78" s="47"/>
    </row>
    <row r="79" spans="5:6" ht="12.75">
      <c r="E79" s="47"/>
      <c r="F79" s="47"/>
    </row>
    <row r="80" spans="5:6" ht="12.75">
      <c r="E80" s="47"/>
      <c r="F80" s="47"/>
    </row>
    <row r="81" spans="5:6" ht="12.75">
      <c r="E81" s="47"/>
      <c r="F81" s="47"/>
    </row>
    <row r="82" spans="5:6" ht="12.75">
      <c r="E82" s="47"/>
      <c r="F82" s="47"/>
    </row>
    <row r="83" spans="5:6" ht="12.75">
      <c r="E83" s="47"/>
      <c r="F83" s="47"/>
    </row>
    <row r="84" spans="5:6" ht="12.75">
      <c r="E84" s="47"/>
      <c r="F84" s="47"/>
    </row>
    <row r="85" spans="5:6" ht="12.75">
      <c r="E85" s="47"/>
      <c r="F85" s="47"/>
    </row>
  </sheetData>
  <mergeCells count="3">
    <mergeCell ref="A1:J1"/>
    <mergeCell ref="A49:J49"/>
    <mergeCell ref="A23:J23"/>
  </mergeCells>
  <printOptions/>
  <pageMargins left="0.7086614173228347" right="0.4330708661417323" top="1.39" bottom="0.984251968503937" header="0.5118110236220472" footer="0.5118110236220472"/>
  <pageSetup orientation="portrait" paperSize="9" scale="90" r:id="rId1"/>
  <headerFooter alignWithMargins="0">
    <oddHeader>&amp;C&amp;"Arial,Bold"&amp;14&amp;UBRISTOL LEAGUE CONGRESS (x10)&amp;"Arial,Regular"&amp;10&amp;U
&amp;"Arial,Bold"&amp;12Student's Union, Clifton, Bristol
28th - 30th January 2005</oddHeader>
  </headerFooter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.140625" style="233" bestFit="1" customWidth="1"/>
    <col min="2" max="2" width="4.00390625" style="234" bestFit="1" customWidth="1"/>
    <col min="3" max="3" width="26.28125" style="24" bestFit="1" customWidth="1"/>
    <col min="4" max="4" width="13.8515625" style="24" bestFit="1" customWidth="1"/>
    <col min="5" max="5" width="5.140625" style="106" bestFit="1" customWidth="1"/>
    <col min="6" max="6" width="4.421875" style="253" bestFit="1" customWidth="1"/>
    <col min="7" max="7" width="4.28125" style="254" bestFit="1" customWidth="1"/>
    <col min="8" max="8" width="3.7109375" style="53" bestFit="1" customWidth="1"/>
    <col min="9" max="9" width="4.421875" style="253" bestFit="1" customWidth="1"/>
    <col min="10" max="10" width="4.28125" style="254" bestFit="1" customWidth="1"/>
    <col min="11" max="11" width="4.28125" style="53" bestFit="1" customWidth="1"/>
    <col min="12" max="12" width="4.421875" style="253" bestFit="1" customWidth="1"/>
    <col min="13" max="13" width="4.28125" style="254" bestFit="1" customWidth="1"/>
    <col min="14" max="14" width="4.28125" style="53" bestFit="1" customWidth="1"/>
    <col min="15" max="15" width="5.7109375" style="253" bestFit="1" customWidth="1"/>
    <col min="16" max="16" width="4.28125" style="254" bestFit="1" customWidth="1"/>
    <col min="17" max="17" width="4.28125" style="53" bestFit="1" customWidth="1"/>
    <col min="18" max="18" width="5.7109375" style="253" bestFit="1" customWidth="1"/>
    <col min="19" max="19" width="4.28125" style="254" bestFit="1" customWidth="1"/>
    <col min="20" max="20" width="4.28125" style="53" bestFit="1" customWidth="1"/>
    <col min="21" max="21" width="4.421875" style="253" bestFit="1" customWidth="1"/>
    <col min="22" max="22" width="4.140625" style="254" bestFit="1" customWidth="1"/>
    <col min="23" max="23" width="4.140625" style="53" bestFit="1" customWidth="1"/>
    <col min="24" max="24" width="1.7109375" style="2" customWidth="1"/>
    <col min="25" max="25" width="10.421875" style="76" bestFit="1" customWidth="1"/>
    <col min="26" max="27" width="9.140625" style="2" customWidth="1"/>
  </cols>
  <sheetData>
    <row r="1" spans="3:25" ht="12.75">
      <c r="C1" s="85" t="s">
        <v>559</v>
      </c>
      <c r="F1" s="380" t="s">
        <v>524</v>
      </c>
      <c r="G1" s="381"/>
      <c r="H1" s="382"/>
      <c r="I1" s="380" t="s">
        <v>525</v>
      </c>
      <c r="J1" s="381"/>
      <c r="K1" s="382"/>
      <c r="L1" s="380" t="s">
        <v>526</v>
      </c>
      <c r="M1" s="381"/>
      <c r="N1" s="382"/>
      <c r="O1" s="380" t="s">
        <v>527</v>
      </c>
      <c r="P1" s="381"/>
      <c r="Q1" s="382"/>
      <c r="R1" s="380" t="s">
        <v>528</v>
      </c>
      <c r="S1" s="381"/>
      <c r="T1" s="382"/>
      <c r="U1" s="380" t="s">
        <v>529</v>
      </c>
      <c r="V1" s="381"/>
      <c r="W1" s="382"/>
      <c r="Y1" s="76" t="s">
        <v>605</v>
      </c>
    </row>
    <row r="2" spans="1:23" ht="12.75">
      <c r="A2" s="235"/>
      <c r="B2" s="236"/>
      <c r="C2" s="237"/>
      <c r="D2" s="237"/>
      <c r="E2" s="238"/>
      <c r="F2" s="239" t="s">
        <v>530</v>
      </c>
      <c r="G2" s="240" t="s">
        <v>531</v>
      </c>
      <c r="H2" s="241" t="s">
        <v>532</v>
      </c>
      <c r="I2" s="239" t="s">
        <v>530</v>
      </c>
      <c r="J2" s="240" t="s">
        <v>531</v>
      </c>
      <c r="K2" s="241" t="s">
        <v>532</v>
      </c>
      <c r="L2" s="239" t="s">
        <v>530</v>
      </c>
      <c r="M2" s="240" t="s">
        <v>531</v>
      </c>
      <c r="N2" s="241" t="s">
        <v>532</v>
      </c>
      <c r="O2" s="239" t="s">
        <v>530</v>
      </c>
      <c r="P2" s="240" t="s">
        <v>531</v>
      </c>
      <c r="Q2" s="241" t="s">
        <v>532</v>
      </c>
      <c r="R2" s="239" t="s">
        <v>530</v>
      </c>
      <c r="S2" s="240" t="s">
        <v>531</v>
      </c>
      <c r="T2" s="241" t="s">
        <v>532</v>
      </c>
      <c r="U2" s="239" t="s">
        <v>530</v>
      </c>
      <c r="V2" s="240" t="s">
        <v>531</v>
      </c>
      <c r="W2" s="241" t="s">
        <v>532</v>
      </c>
    </row>
    <row r="3" spans="1:25" ht="12.75">
      <c r="A3" s="233" t="s">
        <v>27</v>
      </c>
      <c r="B3" s="234">
        <v>1</v>
      </c>
      <c r="C3" s="24" t="s">
        <v>547</v>
      </c>
      <c r="D3" s="24" t="s">
        <v>85</v>
      </c>
      <c r="E3" s="106">
        <v>223</v>
      </c>
      <c r="F3" s="242" t="s">
        <v>534</v>
      </c>
      <c r="G3" s="243" t="s">
        <v>537</v>
      </c>
      <c r="H3" s="244" t="str">
        <f>G3</f>
        <v>1</v>
      </c>
      <c r="I3" s="242" t="s">
        <v>535</v>
      </c>
      <c r="J3" s="243" t="s">
        <v>538</v>
      </c>
      <c r="K3" s="245">
        <f>(H3+J3)</f>
        <v>1</v>
      </c>
      <c r="L3" s="242" t="s">
        <v>536</v>
      </c>
      <c r="M3" s="243" t="s">
        <v>537</v>
      </c>
      <c r="N3" s="245">
        <f>(K3+M3)</f>
        <v>2</v>
      </c>
      <c r="O3" s="242" t="s">
        <v>546</v>
      </c>
      <c r="P3" s="243" t="s">
        <v>537</v>
      </c>
      <c r="Q3" s="245">
        <f>(N3+P3)</f>
        <v>3</v>
      </c>
      <c r="R3" s="242" t="s">
        <v>545</v>
      </c>
      <c r="S3" s="243" t="s">
        <v>537</v>
      </c>
      <c r="T3" s="245">
        <f>(Q3+S3)</f>
        <v>4</v>
      </c>
      <c r="U3" s="264" t="s">
        <v>544</v>
      </c>
      <c r="V3" s="243" t="s">
        <v>537</v>
      </c>
      <c r="W3" s="245">
        <f>(T3+V3)</f>
        <v>5</v>
      </c>
      <c r="Y3" s="76">
        <f>W3*5</f>
        <v>25</v>
      </c>
    </row>
    <row r="4" spans="1:25" ht="12.75">
      <c r="A4" s="233" t="s">
        <v>26</v>
      </c>
      <c r="B4" s="234">
        <v>2</v>
      </c>
      <c r="C4" s="24" t="s">
        <v>548</v>
      </c>
      <c r="D4" s="24" t="s">
        <v>3</v>
      </c>
      <c r="E4" s="106">
        <v>199</v>
      </c>
      <c r="F4" s="227" t="s">
        <v>535</v>
      </c>
      <c r="G4" s="228" t="s">
        <v>538</v>
      </c>
      <c r="H4" s="246" t="str">
        <f aca="true" t="shared" si="0" ref="H4:H29">G4</f>
        <v>0</v>
      </c>
      <c r="I4" s="227" t="s">
        <v>546</v>
      </c>
      <c r="J4" s="228" t="s">
        <v>543</v>
      </c>
      <c r="K4" s="229">
        <f aca="true" t="shared" si="1" ref="K4:K29">(H4+J4)</f>
        <v>0.5</v>
      </c>
      <c r="L4" s="227" t="s">
        <v>544</v>
      </c>
      <c r="M4" s="228" t="s">
        <v>537</v>
      </c>
      <c r="N4" s="229">
        <f aca="true" t="shared" si="2" ref="N4:N29">(K4+M4)</f>
        <v>1.5</v>
      </c>
      <c r="O4" s="227" t="s">
        <v>536</v>
      </c>
      <c r="P4" s="228" t="s">
        <v>543</v>
      </c>
      <c r="Q4" s="229">
        <f aca="true" t="shared" si="3" ref="Q4:Q29">(N4+P4)</f>
        <v>2</v>
      </c>
      <c r="R4" s="227" t="s">
        <v>534</v>
      </c>
      <c r="S4" s="228" t="s">
        <v>543</v>
      </c>
      <c r="T4" s="229">
        <f aca="true" t="shared" si="4" ref="T4:T29">(Q4+S4)</f>
        <v>2.5</v>
      </c>
      <c r="U4" s="250" t="s">
        <v>545</v>
      </c>
      <c r="V4" s="228" t="s">
        <v>537</v>
      </c>
      <c r="W4" s="229">
        <f aca="true" t="shared" si="5" ref="W4:W29">(T4+V4)</f>
        <v>3.5</v>
      </c>
      <c r="Y4" s="76">
        <f aca="true" t="shared" si="6" ref="Y4:Y29">W4*5</f>
        <v>17.5</v>
      </c>
    </row>
    <row r="5" spans="2:25" ht="12.75">
      <c r="B5" s="234">
        <v>3</v>
      </c>
      <c r="C5" s="24" t="s">
        <v>549</v>
      </c>
      <c r="D5" s="24" t="s">
        <v>85</v>
      </c>
      <c r="E5" s="106">
        <v>185</v>
      </c>
      <c r="F5" s="227" t="s">
        <v>541</v>
      </c>
      <c r="G5" s="228" t="s">
        <v>543</v>
      </c>
      <c r="H5" s="246" t="str">
        <f t="shared" si="0"/>
        <v>0.5</v>
      </c>
      <c r="I5" s="227" t="s">
        <v>544</v>
      </c>
      <c r="J5" s="228" t="s">
        <v>543</v>
      </c>
      <c r="K5" s="229">
        <f t="shared" si="1"/>
        <v>1</v>
      </c>
      <c r="L5" s="227" t="s">
        <v>537</v>
      </c>
      <c r="M5" s="228" t="s">
        <v>538</v>
      </c>
      <c r="N5" s="229">
        <f t="shared" si="2"/>
        <v>1</v>
      </c>
      <c r="O5" s="227" t="s">
        <v>533</v>
      </c>
      <c r="P5" s="228" t="s">
        <v>543</v>
      </c>
      <c r="Q5" s="229">
        <f t="shared" si="3"/>
        <v>1.5</v>
      </c>
      <c r="R5" s="227" t="s">
        <v>546</v>
      </c>
      <c r="S5" s="228" t="s">
        <v>537</v>
      </c>
      <c r="T5" s="229">
        <f t="shared" si="4"/>
        <v>2.5</v>
      </c>
      <c r="U5" s="250" t="s">
        <v>535</v>
      </c>
      <c r="V5" s="228" t="s">
        <v>537</v>
      </c>
      <c r="W5" s="229">
        <f t="shared" si="5"/>
        <v>3.5</v>
      </c>
      <c r="Y5" s="76">
        <f t="shared" si="6"/>
        <v>17.5</v>
      </c>
    </row>
    <row r="6" spans="1:25" ht="12.75">
      <c r="A6" s="233" t="s">
        <v>42</v>
      </c>
      <c r="B6" s="234">
        <v>4</v>
      </c>
      <c r="C6" s="24" t="s">
        <v>550</v>
      </c>
      <c r="D6" s="24" t="s">
        <v>6</v>
      </c>
      <c r="E6" s="106">
        <v>195</v>
      </c>
      <c r="F6" s="227" t="s">
        <v>540</v>
      </c>
      <c r="G6" s="228" t="s">
        <v>543</v>
      </c>
      <c r="H6" s="246" t="str">
        <f t="shared" si="0"/>
        <v>0.5</v>
      </c>
      <c r="I6" s="227" t="s">
        <v>536</v>
      </c>
      <c r="J6" s="228" t="s">
        <v>543</v>
      </c>
      <c r="K6" s="229">
        <f t="shared" si="1"/>
        <v>1</v>
      </c>
      <c r="L6" s="227" t="s">
        <v>533</v>
      </c>
      <c r="M6" s="228" t="s">
        <v>538</v>
      </c>
      <c r="N6" s="229">
        <f t="shared" si="2"/>
        <v>1</v>
      </c>
      <c r="O6" s="227" t="s">
        <v>534</v>
      </c>
      <c r="P6" s="228" t="s">
        <v>537</v>
      </c>
      <c r="Q6" s="229">
        <f t="shared" si="3"/>
        <v>2</v>
      </c>
      <c r="R6" s="227" t="s">
        <v>535</v>
      </c>
      <c r="S6" s="228" t="s">
        <v>537</v>
      </c>
      <c r="T6" s="229">
        <f t="shared" si="4"/>
        <v>3</v>
      </c>
      <c r="U6" s="250" t="s">
        <v>537</v>
      </c>
      <c r="V6" s="228" t="s">
        <v>538</v>
      </c>
      <c r="W6" s="229">
        <f t="shared" si="5"/>
        <v>3</v>
      </c>
      <c r="Y6" s="76">
        <f t="shared" si="6"/>
        <v>15</v>
      </c>
    </row>
    <row r="7" spans="2:25" ht="12.75">
      <c r="B7" s="234">
        <v>5</v>
      </c>
      <c r="C7" s="24" t="s">
        <v>276</v>
      </c>
      <c r="D7" s="24" t="s">
        <v>3</v>
      </c>
      <c r="E7" s="106">
        <v>186</v>
      </c>
      <c r="F7" s="227" t="s">
        <v>533</v>
      </c>
      <c r="G7" s="228" t="s">
        <v>537</v>
      </c>
      <c r="H7" s="246" t="str">
        <f t="shared" si="0"/>
        <v>1</v>
      </c>
      <c r="I7" s="227" t="s">
        <v>537</v>
      </c>
      <c r="J7" s="228" t="s">
        <v>537</v>
      </c>
      <c r="K7" s="229">
        <f t="shared" si="1"/>
        <v>2</v>
      </c>
      <c r="L7" s="227" t="s">
        <v>540</v>
      </c>
      <c r="M7" s="228" t="s">
        <v>537</v>
      </c>
      <c r="N7" s="229">
        <f t="shared" si="2"/>
        <v>3</v>
      </c>
      <c r="O7" s="227" t="s">
        <v>545</v>
      </c>
      <c r="P7" s="228" t="s">
        <v>538</v>
      </c>
      <c r="Q7" s="229">
        <f t="shared" si="3"/>
        <v>3</v>
      </c>
      <c r="R7" s="227" t="s">
        <v>544</v>
      </c>
      <c r="S7" s="228" t="s">
        <v>538</v>
      </c>
      <c r="T7" s="229">
        <f t="shared" si="4"/>
        <v>3</v>
      </c>
      <c r="U7" s="250" t="s">
        <v>536</v>
      </c>
      <c r="V7" s="228" t="s">
        <v>538</v>
      </c>
      <c r="W7" s="229">
        <f t="shared" si="5"/>
        <v>3</v>
      </c>
      <c r="Y7" s="76">
        <f t="shared" si="6"/>
        <v>15</v>
      </c>
    </row>
    <row r="8" spans="2:25" ht="12.75">
      <c r="B8" s="234">
        <v>6</v>
      </c>
      <c r="C8" s="24" t="s">
        <v>231</v>
      </c>
      <c r="D8" s="24" t="s">
        <v>6</v>
      </c>
      <c r="E8" s="106">
        <v>160</v>
      </c>
      <c r="F8" s="227" t="s">
        <v>546</v>
      </c>
      <c r="G8" s="228" t="s">
        <v>537</v>
      </c>
      <c r="H8" s="246" t="str">
        <f t="shared" si="0"/>
        <v>1</v>
      </c>
      <c r="I8" s="227" t="s">
        <v>540</v>
      </c>
      <c r="J8" s="228" t="s">
        <v>538</v>
      </c>
      <c r="K8" s="229">
        <f t="shared" si="1"/>
        <v>1</v>
      </c>
      <c r="L8" s="227" t="s">
        <v>534</v>
      </c>
      <c r="M8" s="228" t="s">
        <v>537</v>
      </c>
      <c r="N8" s="229">
        <f t="shared" si="2"/>
        <v>2</v>
      </c>
      <c r="O8" s="227" t="s">
        <v>535</v>
      </c>
      <c r="P8" s="228" t="s">
        <v>537</v>
      </c>
      <c r="Q8" s="229">
        <f t="shared" si="3"/>
        <v>3</v>
      </c>
      <c r="R8" s="227" t="s">
        <v>537</v>
      </c>
      <c r="S8" s="228" t="s">
        <v>538</v>
      </c>
      <c r="T8" s="229">
        <f t="shared" si="4"/>
        <v>3</v>
      </c>
      <c r="U8" s="250" t="s">
        <v>533</v>
      </c>
      <c r="V8" s="228" t="s">
        <v>538</v>
      </c>
      <c r="W8" s="229">
        <f t="shared" si="5"/>
        <v>3</v>
      </c>
      <c r="Y8" s="76">
        <f t="shared" si="6"/>
        <v>15</v>
      </c>
    </row>
    <row r="9" spans="1:25" ht="12.75">
      <c r="A9" s="233" t="s">
        <v>51</v>
      </c>
      <c r="B9" s="234">
        <v>7</v>
      </c>
      <c r="C9" s="255" t="s">
        <v>551</v>
      </c>
      <c r="D9" s="255" t="s">
        <v>62</v>
      </c>
      <c r="E9" s="267">
        <v>193</v>
      </c>
      <c r="F9" s="227" t="s">
        <v>545</v>
      </c>
      <c r="G9" s="228" t="s">
        <v>538</v>
      </c>
      <c r="H9" s="246" t="str">
        <f t="shared" si="0"/>
        <v>0</v>
      </c>
      <c r="I9" s="227" t="s">
        <v>533</v>
      </c>
      <c r="J9" s="228" t="s">
        <v>543</v>
      </c>
      <c r="K9" s="229">
        <f t="shared" si="1"/>
        <v>0.5</v>
      </c>
      <c r="L9" s="227" t="s">
        <v>541</v>
      </c>
      <c r="M9" s="228" t="s">
        <v>537</v>
      </c>
      <c r="N9" s="229">
        <f t="shared" si="2"/>
        <v>1.5</v>
      </c>
      <c r="O9" s="227" t="s">
        <v>537</v>
      </c>
      <c r="P9" s="228" t="s">
        <v>538</v>
      </c>
      <c r="Q9" s="229">
        <f t="shared" si="3"/>
        <v>1.5</v>
      </c>
      <c r="R9" s="227" t="s">
        <v>536</v>
      </c>
      <c r="S9" s="228" t="s">
        <v>538</v>
      </c>
      <c r="T9" s="229">
        <f t="shared" si="4"/>
        <v>1.5</v>
      </c>
      <c r="U9" s="250" t="s">
        <v>534</v>
      </c>
      <c r="V9" s="228" t="s">
        <v>537</v>
      </c>
      <c r="W9" s="229">
        <f t="shared" si="5"/>
        <v>2.5</v>
      </c>
      <c r="Y9" s="76">
        <f t="shared" si="6"/>
        <v>12.5</v>
      </c>
    </row>
    <row r="10" spans="1:25" ht="12.75">
      <c r="A10" s="233" t="s">
        <v>49</v>
      </c>
      <c r="B10" s="234">
        <v>8</v>
      </c>
      <c r="C10" s="24" t="s">
        <v>561</v>
      </c>
      <c r="D10" s="24" t="s">
        <v>85</v>
      </c>
      <c r="E10" s="106">
        <v>191</v>
      </c>
      <c r="F10" s="227" t="s">
        <v>537</v>
      </c>
      <c r="G10" s="228" t="s">
        <v>538</v>
      </c>
      <c r="H10" s="246" t="str">
        <f t="shared" si="0"/>
        <v>0</v>
      </c>
      <c r="I10" s="227" t="s">
        <v>541</v>
      </c>
      <c r="J10" s="228" t="s">
        <v>537</v>
      </c>
      <c r="K10" s="229">
        <f t="shared" si="1"/>
        <v>1</v>
      </c>
      <c r="L10" s="227" t="s">
        <v>545</v>
      </c>
      <c r="M10" s="228" t="s">
        <v>538</v>
      </c>
      <c r="N10" s="229">
        <f t="shared" si="2"/>
        <v>1</v>
      </c>
      <c r="O10" s="227" t="s">
        <v>544</v>
      </c>
      <c r="P10" s="228" t="s">
        <v>538</v>
      </c>
      <c r="Q10" s="229">
        <f t="shared" si="3"/>
        <v>1</v>
      </c>
      <c r="R10" s="227" t="s">
        <v>533</v>
      </c>
      <c r="S10" s="228" t="s">
        <v>543</v>
      </c>
      <c r="T10" s="229">
        <f t="shared" si="4"/>
        <v>1.5</v>
      </c>
      <c r="U10" s="250" t="s">
        <v>546</v>
      </c>
      <c r="V10" s="228" t="s">
        <v>538</v>
      </c>
      <c r="W10" s="229">
        <f t="shared" si="5"/>
        <v>1.5</v>
      </c>
      <c r="Y10" s="76">
        <f t="shared" si="6"/>
        <v>7.5</v>
      </c>
    </row>
    <row r="11" spans="2:25" ht="12.75">
      <c r="B11" s="234">
        <v>9</v>
      </c>
      <c r="C11" s="24" t="s">
        <v>232</v>
      </c>
      <c r="D11" s="24" t="s">
        <v>88</v>
      </c>
      <c r="E11" s="106">
        <v>154</v>
      </c>
      <c r="F11" s="227" t="s">
        <v>544</v>
      </c>
      <c r="G11" s="228" t="s">
        <v>543</v>
      </c>
      <c r="H11" s="246" t="str">
        <f t="shared" si="0"/>
        <v>0.5</v>
      </c>
      <c r="I11" s="227" t="s">
        <v>545</v>
      </c>
      <c r="J11" s="228" t="s">
        <v>537</v>
      </c>
      <c r="K11" s="229">
        <f t="shared" si="1"/>
        <v>1.5</v>
      </c>
      <c r="L11" s="227" t="s">
        <v>535</v>
      </c>
      <c r="M11" s="228" t="s">
        <v>538</v>
      </c>
      <c r="N11" s="229">
        <f t="shared" si="2"/>
        <v>1.5</v>
      </c>
      <c r="O11" s="266" t="s">
        <v>538</v>
      </c>
      <c r="P11" s="257" t="s">
        <v>538</v>
      </c>
      <c r="Q11" s="259">
        <f t="shared" si="3"/>
        <v>1.5</v>
      </c>
      <c r="R11" s="266" t="s">
        <v>538</v>
      </c>
      <c r="S11" s="257" t="s">
        <v>538</v>
      </c>
      <c r="T11" s="259">
        <f t="shared" si="4"/>
        <v>1.5</v>
      </c>
      <c r="U11" s="256" t="s">
        <v>538</v>
      </c>
      <c r="V11" s="257" t="s">
        <v>538</v>
      </c>
      <c r="W11" s="259">
        <f t="shared" si="5"/>
        <v>1.5</v>
      </c>
      <c r="Y11" s="76">
        <f t="shared" si="6"/>
        <v>7.5</v>
      </c>
    </row>
    <row r="12" spans="2:25" ht="12.75">
      <c r="B12" s="234">
        <v>10</v>
      </c>
      <c r="C12" s="97" t="s">
        <v>216</v>
      </c>
      <c r="F12" s="260" t="s">
        <v>536</v>
      </c>
      <c r="G12" s="261" t="s">
        <v>543</v>
      </c>
      <c r="H12" s="265" t="str">
        <f t="shared" si="0"/>
        <v>0.5</v>
      </c>
      <c r="I12" s="260" t="s">
        <v>534</v>
      </c>
      <c r="J12" s="261" t="s">
        <v>538</v>
      </c>
      <c r="K12" s="263">
        <f t="shared" si="1"/>
        <v>0.5</v>
      </c>
      <c r="L12" s="260" t="s">
        <v>546</v>
      </c>
      <c r="M12" s="261" t="s">
        <v>538</v>
      </c>
      <c r="N12" s="263">
        <f t="shared" si="2"/>
        <v>0.5</v>
      </c>
      <c r="O12" s="260" t="s">
        <v>538</v>
      </c>
      <c r="P12" s="261" t="s">
        <v>538</v>
      </c>
      <c r="Q12" s="263">
        <f t="shared" si="3"/>
        <v>0.5</v>
      </c>
      <c r="R12" s="260" t="s">
        <v>538</v>
      </c>
      <c r="S12" s="261" t="s">
        <v>538</v>
      </c>
      <c r="T12" s="263">
        <f t="shared" si="4"/>
        <v>0.5</v>
      </c>
      <c r="U12" s="262" t="s">
        <v>538</v>
      </c>
      <c r="V12" s="261" t="s">
        <v>538</v>
      </c>
      <c r="W12" s="263">
        <f t="shared" si="5"/>
        <v>0.5</v>
      </c>
      <c r="Y12" s="76">
        <f t="shared" si="6"/>
        <v>2.5</v>
      </c>
    </row>
    <row r="13" spans="6:23" ht="12.75">
      <c r="F13" s="250"/>
      <c r="G13" s="228"/>
      <c r="H13" s="251"/>
      <c r="I13" s="250"/>
      <c r="J13" s="228"/>
      <c r="K13" s="252"/>
      <c r="L13" s="250"/>
      <c r="M13" s="228"/>
      <c r="N13" s="252"/>
      <c r="O13" s="250"/>
      <c r="P13" s="228"/>
      <c r="Q13" s="252"/>
      <c r="R13" s="250"/>
      <c r="S13" s="228"/>
      <c r="T13" s="252"/>
      <c r="U13" s="250"/>
      <c r="V13" s="228"/>
      <c r="W13" s="252"/>
    </row>
    <row r="14" spans="3:23" ht="12.75">
      <c r="C14" s="85" t="s">
        <v>560</v>
      </c>
      <c r="F14" s="250"/>
      <c r="G14" s="228"/>
      <c r="H14" s="251"/>
      <c r="I14" s="250"/>
      <c r="J14" s="228"/>
      <c r="K14" s="252"/>
      <c r="L14" s="250"/>
      <c r="M14" s="228"/>
      <c r="N14" s="252"/>
      <c r="O14" s="250"/>
      <c r="P14" s="228"/>
      <c r="Q14" s="252"/>
      <c r="R14" s="383" t="s">
        <v>523</v>
      </c>
      <c r="S14" s="384"/>
      <c r="T14" s="384"/>
      <c r="U14" s="384"/>
      <c r="V14" s="384"/>
      <c r="W14" s="385"/>
    </row>
    <row r="15" spans="6:23" ht="12.75">
      <c r="F15" s="250"/>
      <c r="G15" s="228"/>
      <c r="H15" s="251"/>
      <c r="I15" s="250"/>
      <c r="J15" s="228"/>
      <c r="K15" s="252"/>
      <c r="L15" s="250"/>
      <c r="M15" s="228"/>
      <c r="N15" s="252"/>
      <c r="O15" s="250"/>
      <c r="P15" s="228"/>
      <c r="Q15" s="252"/>
      <c r="R15" s="250"/>
      <c r="S15" s="228"/>
      <c r="T15" s="252"/>
      <c r="U15" s="250"/>
      <c r="V15" s="228"/>
      <c r="W15" s="252"/>
    </row>
    <row r="16" spans="1:25" ht="12.75">
      <c r="A16" s="233" t="s">
        <v>28</v>
      </c>
      <c r="B16" s="234">
        <v>1</v>
      </c>
      <c r="C16" s="24" t="s">
        <v>235</v>
      </c>
      <c r="D16" s="24" t="s">
        <v>6</v>
      </c>
      <c r="E16" s="106">
        <v>120</v>
      </c>
      <c r="F16" s="242" t="s">
        <v>540</v>
      </c>
      <c r="G16" s="243" t="s">
        <v>537</v>
      </c>
      <c r="H16" s="273" t="str">
        <f t="shared" si="0"/>
        <v>1</v>
      </c>
      <c r="I16" s="242" t="s">
        <v>544</v>
      </c>
      <c r="J16" s="243" t="s">
        <v>538</v>
      </c>
      <c r="K16" s="245">
        <f t="shared" si="1"/>
        <v>1</v>
      </c>
      <c r="L16" s="264" t="s">
        <v>534</v>
      </c>
      <c r="M16" s="243" t="s">
        <v>537</v>
      </c>
      <c r="N16" s="274">
        <f t="shared" si="2"/>
        <v>2</v>
      </c>
      <c r="O16" s="242" t="s">
        <v>545</v>
      </c>
      <c r="P16" s="243" t="s">
        <v>537</v>
      </c>
      <c r="Q16" s="245">
        <f t="shared" si="3"/>
        <v>3</v>
      </c>
      <c r="R16" s="242" t="s">
        <v>533</v>
      </c>
      <c r="S16" s="243" t="s">
        <v>537</v>
      </c>
      <c r="T16" s="245">
        <f t="shared" si="4"/>
        <v>4</v>
      </c>
      <c r="U16" s="264" t="s">
        <v>535</v>
      </c>
      <c r="V16" s="243" t="s">
        <v>537</v>
      </c>
      <c r="W16" s="245">
        <f t="shared" si="5"/>
        <v>5</v>
      </c>
      <c r="Y16" s="76">
        <f t="shared" si="6"/>
        <v>25</v>
      </c>
    </row>
    <row r="17" spans="2:25" ht="12.75">
      <c r="B17" s="234">
        <v>2</v>
      </c>
      <c r="C17" s="24" t="s">
        <v>244</v>
      </c>
      <c r="D17" s="24" t="s">
        <v>7</v>
      </c>
      <c r="E17" s="106">
        <v>116</v>
      </c>
      <c r="F17" s="227" t="s">
        <v>541</v>
      </c>
      <c r="G17" s="228" t="s">
        <v>537</v>
      </c>
      <c r="H17" s="251" t="str">
        <f t="shared" si="0"/>
        <v>1</v>
      </c>
      <c r="I17" s="227" t="s">
        <v>545</v>
      </c>
      <c r="J17" s="228" t="s">
        <v>537</v>
      </c>
      <c r="K17" s="229">
        <f t="shared" si="1"/>
        <v>2</v>
      </c>
      <c r="L17" s="250" t="s">
        <v>544</v>
      </c>
      <c r="M17" s="228" t="s">
        <v>537</v>
      </c>
      <c r="N17" s="252">
        <f t="shared" si="2"/>
        <v>3</v>
      </c>
      <c r="O17" s="227" t="s">
        <v>536</v>
      </c>
      <c r="P17" s="228" t="s">
        <v>537</v>
      </c>
      <c r="Q17" s="229">
        <f t="shared" si="3"/>
        <v>4</v>
      </c>
      <c r="R17" s="227" t="s">
        <v>537</v>
      </c>
      <c r="S17" s="228" t="s">
        <v>538</v>
      </c>
      <c r="T17" s="229">
        <f t="shared" si="4"/>
        <v>4</v>
      </c>
      <c r="U17" s="250" t="s">
        <v>546</v>
      </c>
      <c r="V17" s="228" t="s">
        <v>537</v>
      </c>
      <c r="W17" s="229">
        <f t="shared" si="5"/>
        <v>5</v>
      </c>
      <c r="Y17" s="76">
        <f t="shared" si="6"/>
        <v>25</v>
      </c>
    </row>
    <row r="18" spans="1:25" ht="12.75">
      <c r="A18" s="233" t="s">
        <v>44</v>
      </c>
      <c r="B18" s="234">
        <v>3</v>
      </c>
      <c r="C18" s="24" t="s">
        <v>239</v>
      </c>
      <c r="D18" s="24" t="s">
        <v>7</v>
      </c>
      <c r="E18" s="106">
        <v>139</v>
      </c>
      <c r="F18" s="227" t="s">
        <v>542</v>
      </c>
      <c r="G18" s="228" t="s">
        <v>537</v>
      </c>
      <c r="H18" s="251" t="str">
        <f t="shared" si="0"/>
        <v>1</v>
      </c>
      <c r="I18" s="227" t="s">
        <v>535</v>
      </c>
      <c r="J18" s="228" t="s">
        <v>538</v>
      </c>
      <c r="K18" s="229">
        <f t="shared" si="1"/>
        <v>1</v>
      </c>
      <c r="L18" s="250" t="s">
        <v>546</v>
      </c>
      <c r="M18" s="228" t="s">
        <v>537</v>
      </c>
      <c r="N18" s="252">
        <f t="shared" si="2"/>
        <v>2</v>
      </c>
      <c r="O18" s="227" t="s">
        <v>533</v>
      </c>
      <c r="P18" s="228" t="s">
        <v>538</v>
      </c>
      <c r="Q18" s="229">
        <f t="shared" si="3"/>
        <v>2</v>
      </c>
      <c r="R18" s="227" t="s">
        <v>541</v>
      </c>
      <c r="S18" s="228" t="s">
        <v>537</v>
      </c>
      <c r="T18" s="229">
        <f t="shared" si="4"/>
        <v>3</v>
      </c>
      <c r="U18" s="250" t="s">
        <v>545</v>
      </c>
      <c r="V18" s="228" t="s">
        <v>537</v>
      </c>
      <c r="W18" s="229">
        <f t="shared" si="5"/>
        <v>4</v>
      </c>
      <c r="Y18" s="76">
        <f t="shared" si="6"/>
        <v>20</v>
      </c>
    </row>
    <row r="19" spans="1:25" ht="12.75">
      <c r="A19" s="233" t="s">
        <v>50</v>
      </c>
      <c r="B19" s="234">
        <v>4</v>
      </c>
      <c r="C19" s="24" t="s">
        <v>305</v>
      </c>
      <c r="D19" s="24" t="s">
        <v>29</v>
      </c>
      <c r="E19" s="106">
        <v>143</v>
      </c>
      <c r="F19" s="227" t="s">
        <v>546</v>
      </c>
      <c r="G19" s="228" t="s">
        <v>537</v>
      </c>
      <c r="H19" s="251" t="str">
        <f t="shared" si="0"/>
        <v>1</v>
      </c>
      <c r="I19" s="227" t="s">
        <v>537</v>
      </c>
      <c r="J19" s="228" t="s">
        <v>537</v>
      </c>
      <c r="K19" s="229">
        <f t="shared" si="1"/>
        <v>2</v>
      </c>
      <c r="L19" s="250" t="s">
        <v>533</v>
      </c>
      <c r="M19" s="228" t="s">
        <v>538</v>
      </c>
      <c r="N19" s="252">
        <f t="shared" si="2"/>
        <v>2</v>
      </c>
      <c r="O19" s="227" t="s">
        <v>535</v>
      </c>
      <c r="P19" s="228" t="s">
        <v>543</v>
      </c>
      <c r="Q19" s="229">
        <f t="shared" si="3"/>
        <v>2.5</v>
      </c>
      <c r="R19" s="227" t="s">
        <v>540</v>
      </c>
      <c r="S19" s="228" t="s">
        <v>538</v>
      </c>
      <c r="T19" s="229">
        <f t="shared" si="4"/>
        <v>2.5</v>
      </c>
      <c r="U19" s="250" t="s">
        <v>539</v>
      </c>
      <c r="V19" s="228" t="s">
        <v>537</v>
      </c>
      <c r="W19" s="229">
        <f t="shared" si="5"/>
        <v>3.5</v>
      </c>
      <c r="Y19" s="76">
        <f t="shared" si="6"/>
        <v>17.5</v>
      </c>
    </row>
    <row r="20" spans="1:25" ht="12.75">
      <c r="A20" s="233" t="s">
        <v>112</v>
      </c>
      <c r="B20" s="234">
        <v>5</v>
      </c>
      <c r="C20" s="255" t="s">
        <v>552</v>
      </c>
      <c r="D20" s="255" t="s">
        <v>63</v>
      </c>
      <c r="E20" s="267">
        <v>146</v>
      </c>
      <c r="F20" s="227" t="s">
        <v>534</v>
      </c>
      <c r="G20" s="228" t="s">
        <v>543</v>
      </c>
      <c r="H20" s="251" t="str">
        <f t="shared" si="0"/>
        <v>0.5</v>
      </c>
      <c r="I20" s="227" t="s">
        <v>536</v>
      </c>
      <c r="J20" s="228" t="s">
        <v>537</v>
      </c>
      <c r="K20" s="229">
        <f t="shared" si="1"/>
        <v>1.5</v>
      </c>
      <c r="L20" s="250" t="s">
        <v>545</v>
      </c>
      <c r="M20" s="228" t="s">
        <v>538</v>
      </c>
      <c r="N20" s="252">
        <f t="shared" si="2"/>
        <v>1.5</v>
      </c>
      <c r="O20" s="227" t="s">
        <v>544</v>
      </c>
      <c r="P20" s="228" t="s">
        <v>543</v>
      </c>
      <c r="Q20" s="229">
        <f t="shared" si="3"/>
        <v>2</v>
      </c>
      <c r="R20" s="227" t="s">
        <v>539</v>
      </c>
      <c r="S20" s="228" t="s">
        <v>537</v>
      </c>
      <c r="T20" s="229">
        <f t="shared" si="4"/>
        <v>3</v>
      </c>
      <c r="U20" s="250" t="s">
        <v>537</v>
      </c>
      <c r="V20" s="228" t="s">
        <v>538</v>
      </c>
      <c r="W20" s="229">
        <f t="shared" si="5"/>
        <v>3</v>
      </c>
      <c r="Y20" s="76">
        <f t="shared" si="6"/>
        <v>15</v>
      </c>
    </row>
    <row r="21" spans="2:25" ht="12.75">
      <c r="B21" s="234">
        <v>6</v>
      </c>
      <c r="C21" s="255" t="s">
        <v>247</v>
      </c>
      <c r="D21" s="255" t="s">
        <v>65</v>
      </c>
      <c r="E21" s="267">
        <v>131</v>
      </c>
      <c r="F21" s="227" t="s">
        <v>539</v>
      </c>
      <c r="G21" s="228" t="s">
        <v>537</v>
      </c>
      <c r="H21" s="251" t="str">
        <f t="shared" si="0"/>
        <v>1</v>
      </c>
      <c r="I21" s="227" t="s">
        <v>533</v>
      </c>
      <c r="J21" s="228" t="s">
        <v>538</v>
      </c>
      <c r="K21" s="229">
        <f t="shared" si="1"/>
        <v>1</v>
      </c>
      <c r="L21" s="250" t="s">
        <v>535</v>
      </c>
      <c r="M21" s="228" t="s">
        <v>537</v>
      </c>
      <c r="N21" s="252">
        <f t="shared" si="2"/>
        <v>2</v>
      </c>
      <c r="O21" s="227" t="s">
        <v>537</v>
      </c>
      <c r="P21" s="228" t="s">
        <v>538</v>
      </c>
      <c r="Q21" s="229">
        <f t="shared" si="3"/>
        <v>2</v>
      </c>
      <c r="R21" s="227" t="s">
        <v>542</v>
      </c>
      <c r="S21" s="228" t="s">
        <v>537</v>
      </c>
      <c r="T21" s="229">
        <f t="shared" si="4"/>
        <v>3</v>
      </c>
      <c r="U21" s="250" t="s">
        <v>536</v>
      </c>
      <c r="V21" s="228" t="s">
        <v>538</v>
      </c>
      <c r="W21" s="229">
        <f t="shared" si="5"/>
        <v>3</v>
      </c>
      <c r="Y21" s="76">
        <f t="shared" si="6"/>
        <v>15</v>
      </c>
    </row>
    <row r="22" spans="2:25" ht="12.75">
      <c r="B22" s="234">
        <v>7</v>
      </c>
      <c r="C22" s="24" t="s">
        <v>553</v>
      </c>
      <c r="D22" s="24" t="s">
        <v>8</v>
      </c>
      <c r="E22" s="106">
        <v>110</v>
      </c>
      <c r="F22" s="227" t="s">
        <v>544</v>
      </c>
      <c r="G22" s="228" t="s">
        <v>538</v>
      </c>
      <c r="H22" s="251" t="str">
        <f t="shared" si="0"/>
        <v>0</v>
      </c>
      <c r="I22" s="227" t="s">
        <v>540</v>
      </c>
      <c r="J22" s="228" t="s">
        <v>537</v>
      </c>
      <c r="K22" s="229">
        <f t="shared" si="1"/>
        <v>1</v>
      </c>
      <c r="L22" s="250" t="s">
        <v>536</v>
      </c>
      <c r="M22" s="228" t="s">
        <v>538</v>
      </c>
      <c r="N22" s="252">
        <f t="shared" si="2"/>
        <v>1</v>
      </c>
      <c r="O22" s="227" t="s">
        <v>539</v>
      </c>
      <c r="P22" s="228" t="s">
        <v>537</v>
      </c>
      <c r="Q22" s="229">
        <f t="shared" si="3"/>
        <v>2</v>
      </c>
      <c r="R22" s="227" t="s">
        <v>534</v>
      </c>
      <c r="S22" s="228" t="s">
        <v>537</v>
      </c>
      <c r="T22" s="229">
        <f t="shared" si="4"/>
        <v>3</v>
      </c>
      <c r="U22" s="250" t="s">
        <v>533</v>
      </c>
      <c r="V22" s="228" t="s">
        <v>538</v>
      </c>
      <c r="W22" s="229">
        <f t="shared" si="5"/>
        <v>3</v>
      </c>
      <c r="Y22" s="76">
        <f t="shared" si="6"/>
        <v>15</v>
      </c>
    </row>
    <row r="23" spans="1:25" ht="12.75">
      <c r="A23" s="233" t="s">
        <v>49</v>
      </c>
      <c r="B23" s="234">
        <v>8</v>
      </c>
      <c r="C23" s="255" t="s">
        <v>286</v>
      </c>
      <c r="D23" s="255" t="s">
        <v>62</v>
      </c>
      <c r="E23" s="267">
        <v>115</v>
      </c>
      <c r="F23" s="227" t="s">
        <v>535</v>
      </c>
      <c r="G23" s="228" t="s">
        <v>543</v>
      </c>
      <c r="H23" s="251" t="str">
        <f t="shared" si="0"/>
        <v>0.5</v>
      </c>
      <c r="I23" s="227" t="s">
        <v>541</v>
      </c>
      <c r="J23" s="228" t="s">
        <v>537</v>
      </c>
      <c r="K23" s="229">
        <f t="shared" si="1"/>
        <v>1.5</v>
      </c>
      <c r="L23" s="250" t="s">
        <v>537</v>
      </c>
      <c r="M23" s="228" t="s">
        <v>538</v>
      </c>
      <c r="N23" s="252">
        <f t="shared" si="2"/>
        <v>1.5</v>
      </c>
      <c r="O23" s="227" t="s">
        <v>542</v>
      </c>
      <c r="P23" s="228" t="s">
        <v>538</v>
      </c>
      <c r="Q23" s="229">
        <f t="shared" si="3"/>
        <v>1.5</v>
      </c>
      <c r="R23" s="227" t="s">
        <v>546</v>
      </c>
      <c r="S23" s="228" t="s">
        <v>538</v>
      </c>
      <c r="T23" s="229">
        <f t="shared" si="4"/>
        <v>1.5</v>
      </c>
      <c r="U23" s="250" t="s">
        <v>540</v>
      </c>
      <c r="V23" s="228" t="s">
        <v>537</v>
      </c>
      <c r="W23" s="229">
        <f t="shared" si="5"/>
        <v>2.5</v>
      </c>
      <c r="Y23" s="76">
        <f t="shared" si="6"/>
        <v>12.5</v>
      </c>
    </row>
    <row r="24" spans="1:25" ht="12.75">
      <c r="A24" s="233" t="s">
        <v>558</v>
      </c>
      <c r="B24" s="234">
        <v>9</v>
      </c>
      <c r="C24" s="24" t="s">
        <v>400</v>
      </c>
      <c r="D24" s="24" t="s">
        <v>7</v>
      </c>
      <c r="E24" s="106">
        <v>96</v>
      </c>
      <c r="F24" s="227" t="s">
        <v>537</v>
      </c>
      <c r="G24" s="228" t="s">
        <v>538</v>
      </c>
      <c r="H24" s="251" t="str">
        <f t="shared" si="0"/>
        <v>0</v>
      </c>
      <c r="I24" s="227" t="s">
        <v>546</v>
      </c>
      <c r="J24" s="228" t="s">
        <v>538</v>
      </c>
      <c r="K24" s="229">
        <f t="shared" si="1"/>
        <v>0</v>
      </c>
      <c r="L24" s="250" t="s">
        <v>542</v>
      </c>
      <c r="M24" s="228" t="s">
        <v>537</v>
      </c>
      <c r="N24" s="252">
        <f t="shared" si="2"/>
        <v>1</v>
      </c>
      <c r="O24" s="227" t="s">
        <v>541</v>
      </c>
      <c r="P24" s="228" t="s">
        <v>543</v>
      </c>
      <c r="Q24" s="229">
        <f t="shared" si="3"/>
        <v>1.5</v>
      </c>
      <c r="R24" s="227" t="s">
        <v>544</v>
      </c>
      <c r="S24" s="228" t="s">
        <v>537</v>
      </c>
      <c r="T24" s="229">
        <f t="shared" si="4"/>
        <v>2.5</v>
      </c>
      <c r="U24" s="250" t="s">
        <v>534</v>
      </c>
      <c r="V24" s="228" t="s">
        <v>538</v>
      </c>
      <c r="W24" s="229">
        <f t="shared" si="5"/>
        <v>2.5</v>
      </c>
      <c r="Y24" s="76">
        <f t="shared" si="6"/>
        <v>12.5</v>
      </c>
    </row>
    <row r="25" spans="1:25" ht="12.75">
      <c r="A25" s="233" t="s">
        <v>558</v>
      </c>
      <c r="B25" s="234">
        <v>10</v>
      </c>
      <c r="C25" s="255" t="s">
        <v>554</v>
      </c>
      <c r="D25" s="255" t="s">
        <v>555</v>
      </c>
      <c r="E25" s="267">
        <v>86</v>
      </c>
      <c r="F25" s="227" t="s">
        <v>533</v>
      </c>
      <c r="G25" s="228" t="s">
        <v>538</v>
      </c>
      <c r="H25" s="251" t="str">
        <f t="shared" si="0"/>
        <v>0</v>
      </c>
      <c r="I25" s="227" t="s">
        <v>534</v>
      </c>
      <c r="J25" s="228" t="s">
        <v>538</v>
      </c>
      <c r="K25" s="229">
        <f t="shared" si="1"/>
        <v>0</v>
      </c>
      <c r="L25" s="250" t="s">
        <v>539</v>
      </c>
      <c r="M25" s="228" t="s">
        <v>537</v>
      </c>
      <c r="N25" s="252">
        <f t="shared" si="2"/>
        <v>1</v>
      </c>
      <c r="O25" s="227" t="s">
        <v>540</v>
      </c>
      <c r="P25" s="228" t="s">
        <v>543</v>
      </c>
      <c r="Q25" s="229">
        <f t="shared" si="3"/>
        <v>1.5</v>
      </c>
      <c r="R25" s="227" t="s">
        <v>536</v>
      </c>
      <c r="S25" s="228" t="s">
        <v>538</v>
      </c>
      <c r="T25" s="229">
        <f t="shared" si="4"/>
        <v>1.5</v>
      </c>
      <c r="U25" s="250" t="s">
        <v>542</v>
      </c>
      <c r="V25" s="228" t="s">
        <v>537</v>
      </c>
      <c r="W25" s="229">
        <f t="shared" si="5"/>
        <v>2.5</v>
      </c>
      <c r="Y25" s="76">
        <f t="shared" si="6"/>
        <v>12.5</v>
      </c>
    </row>
    <row r="26" spans="1:25" ht="12.75">
      <c r="A26" s="233" t="s">
        <v>34</v>
      </c>
      <c r="B26" s="234">
        <v>11</v>
      </c>
      <c r="C26" s="24" t="s">
        <v>398</v>
      </c>
      <c r="D26" s="24" t="s">
        <v>88</v>
      </c>
      <c r="E26" s="106">
        <v>99</v>
      </c>
      <c r="F26" s="227" t="s">
        <v>536</v>
      </c>
      <c r="G26" s="228" t="s">
        <v>538</v>
      </c>
      <c r="H26" s="251" t="str">
        <f t="shared" si="0"/>
        <v>0</v>
      </c>
      <c r="I26" s="227" t="s">
        <v>539</v>
      </c>
      <c r="J26" s="228" t="s">
        <v>537</v>
      </c>
      <c r="K26" s="229">
        <f t="shared" si="1"/>
        <v>1</v>
      </c>
      <c r="L26" s="250" t="s">
        <v>540</v>
      </c>
      <c r="M26" s="228" t="s">
        <v>538</v>
      </c>
      <c r="N26" s="252">
        <f t="shared" si="2"/>
        <v>1</v>
      </c>
      <c r="O26" s="227" t="s">
        <v>534</v>
      </c>
      <c r="P26" s="228" t="s">
        <v>537</v>
      </c>
      <c r="Q26" s="229">
        <f t="shared" si="3"/>
        <v>2</v>
      </c>
      <c r="R26" s="227" t="s">
        <v>545</v>
      </c>
      <c r="S26" s="228" t="s">
        <v>538</v>
      </c>
      <c r="T26" s="229">
        <f t="shared" si="4"/>
        <v>2</v>
      </c>
      <c r="U26" s="250" t="s">
        <v>541</v>
      </c>
      <c r="V26" s="228" t="s">
        <v>538</v>
      </c>
      <c r="W26" s="229">
        <f t="shared" si="5"/>
        <v>2</v>
      </c>
      <c r="Y26" s="76">
        <f t="shared" si="6"/>
        <v>10</v>
      </c>
    </row>
    <row r="27" spans="1:25" ht="12.75">
      <c r="A27" s="233" t="s">
        <v>35</v>
      </c>
      <c r="B27" s="234">
        <v>12</v>
      </c>
      <c r="C27" s="24" t="s">
        <v>556</v>
      </c>
      <c r="D27" s="24" t="s">
        <v>4</v>
      </c>
      <c r="E27" s="106">
        <v>110</v>
      </c>
      <c r="F27" s="227" t="s">
        <v>545</v>
      </c>
      <c r="G27" s="228" t="s">
        <v>538</v>
      </c>
      <c r="H27" s="251" t="str">
        <f t="shared" si="0"/>
        <v>0</v>
      </c>
      <c r="I27" s="227" t="s">
        <v>542</v>
      </c>
      <c r="J27" s="228" t="s">
        <v>538</v>
      </c>
      <c r="K27" s="229">
        <f t="shared" si="1"/>
        <v>0</v>
      </c>
      <c r="L27" s="250" t="s">
        <v>541</v>
      </c>
      <c r="M27" s="228" t="s">
        <v>538</v>
      </c>
      <c r="N27" s="252">
        <f t="shared" si="2"/>
        <v>0</v>
      </c>
      <c r="O27" s="227" t="s">
        <v>546</v>
      </c>
      <c r="P27" s="228" t="s">
        <v>538</v>
      </c>
      <c r="Q27" s="229">
        <f t="shared" si="3"/>
        <v>0</v>
      </c>
      <c r="R27" s="227" t="s">
        <v>535</v>
      </c>
      <c r="S27" s="228" t="s">
        <v>538</v>
      </c>
      <c r="T27" s="229">
        <f t="shared" si="4"/>
        <v>0</v>
      </c>
      <c r="U27" s="250" t="s">
        <v>544</v>
      </c>
      <c r="V27" s="228" t="s">
        <v>538</v>
      </c>
      <c r="W27" s="229">
        <f t="shared" si="5"/>
        <v>0</v>
      </c>
      <c r="Y27" s="76">
        <f t="shared" si="6"/>
        <v>0</v>
      </c>
    </row>
    <row r="28" spans="1:25" ht="12.75">
      <c r="A28" s="233" t="s">
        <v>108</v>
      </c>
      <c r="B28" s="234">
        <v>13</v>
      </c>
      <c r="C28" s="255" t="s">
        <v>557</v>
      </c>
      <c r="D28" s="255" t="s">
        <v>562</v>
      </c>
      <c r="E28" s="267">
        <v>130</v>
      </c>
      <c r="F28" s="227" t="s">
        <v>606</v>
      </c>
      <c r="G28" s="228" t="s">
        <v>543</v>
      </c>
      <c r="H28" s="251" t="str">
        <f t="shared" si="0"/>
        <v>0.5</v>
      </c>
      <c r="I28" s="266" t="s">
        <v>538</v>
      </c>
      <c r="J28" s="257" t="s">
        <v>538</v>
      </c>
      <c r="K28" s="259">
        <f t="shared" si="1"/>
        <v>0.5</v>
      </c>
      <c r="L28" s="256" t="s">
        <v>538</v>
      </c>
      <c r="M28" s="257" t="s">
        <v>538</v>
      </c>
      <c r="N28" s="258">
        <f t="shared" si="2"/>
        <v>0.5</v>
      </c>
      <c r="O28" s="266" t="s">
        <v>538</v>
      </c>
      <c r="P28" s="257" t="s">
        <v>538</v>
      </c>
      <c r="Q28" s="259">
        <f t="shared" si="3"/>
        <v>0.5</v>
      </c>
      <c r="R28" s="266" t="s">
        <v>538</v>
      </c>
      <c r="S28" s="257" t="s">
        <v>538</v>
      </c>
      <c r="T28" s="259">
        <f t="shared" si="4"/>
        <v>0.5</v>
      </c>
      <c r="U28" s="256" t="s">
        <v>538</v>
      </c>
      <c r="V28" s="257" t="s">
        <v>538</v>
      </c>
      <c r="W28" s="259">
        <f t="shared" si="5"/>
        <v>0.5</v>
      </c>
      <c r="Y28" s="76">
        <f t="shared" si="6"/>
        <v>2.5</v>
      </c>
    </row>
    <row r="29" spans="2:25" ht="12.75">
      <c r="B29" s="234">
        <v>14</v>
      </c>
      <c r="C29" s="268" t="s">
        <v>216</v>
      </c>
      <c r="D29" s="62"/>
      <c r="E29" s="204"/>
      <c r="F29" s="247" t="s">
        <v>607</v>
      </c>
      <c r="G29" s="248" t="s">
        <v>543</v>
      </c>
      <c r="H29" s="270" t="str">
        <f t="shared" si="0"/>
        <v>0.5</v>
      </c>
      <c r="I29" s="247" t="s">
        <v>538</v>
      </c>
      <c r="J29" s="248" t="s">
        <v>538</v>
      </c>
      <c r="K29" s="249">
        <f t="shared" si="1"/>
        <v>0.5</v>
      </c>
      <c r="L29" s="271" t="s">
        <v>538</v>
      </c>
      <c r="M29" s="248" t="s">
        <v>538</v>
      </c>
      <c r="N29" s="272">
        <f t="shared" si="2"/>
        <v>0.5</v>
      </c>
      <c r="O29" s="247" t="s">
        <v>538</v>
      </c>
      <c r="P29" s="248" t="s">
        <v>538</v>
      </c>
      <c r="Q29" s="249">
        <f t="shared" si="3"/>
        <v>0.5</v>
      </c>
      <c r="R29" s="247" t="s">
        <v>538</v>
      </c>
      <c r="S29" s="248" t="s">
        <v>538</v>
      </c>
      <c r="T29" s="249">
        <f t="shared" si="4"/>
        <v>0.5</v>
      </c>
      <c r="U29" s="271" t="s">
        <v>538</v>
      </c>
      <c r="V29" s="248" t="s">
        <v>538</v>
      </c>
      <c r="W29" s="249">
        <f t="shared" si="5"/>
        <v>0.5</v>
      </c>
      <c r="Y29" s="76">
        <f t="shared" si="6"/>
        <v>2.5</v>
      </c>
    </row>
    <row r="30" spans="3:5" ht="12.75">
      <c r="C30" s="62"/>
      <c r="D30" s="62"/>
      <c r="E30" s="204"/>
    </row>
    <row r="31" spans="3:5" ht="12.75">
      <c r="C31" s="62"/>
      <c r="D31" s="62"/>
      <c r="E31" s="204"/>
    </row>
    <row r="32" spans="3:5" ht="12.75">
      <c r="C32" s="62"/>
      <c r="D32" s="62"/>
      <c r="E32" s="204"/>
    </row>
    <row r="33" spans="3:5" ht="12.75">
      <c r="C33" s="62"/>
      <c r="D33" s="62"/>
      <c r="E33" s="204"/>
    </row>
    <row r="34" spans="3:5" ht="12.75">
      <c r="C34" s="62"/>
      <c r="D34" s="62"/>
      <c r="E34" s="204"/>
    </row>
    <row r="35" spans="3:5" ht="12.75">
      <c r="C35" s="62"/>
      <c r="D35" s="62"/>
      <c r="E35" s="204"/>
    </row>
    <row r="36" spans="3:5" ht="12.75">
      <c r="C36" s="62"/>
      <c r="D36" s="62"/>
      <c r="E36" s="204"/>
    </row>
    <row r="37" spans="3:5" ht="12.75">
      <c r="C37" s="62"/>
      <c r="D37" s="62"/>
      <c r="E37" s="204"/>
    </row>
    <row r="38" spans="3:5" ht="12.75">
      <c r="C38" s="62"/>
      <c r="D38" s="62"/>
      <c r="E38" s="204"/>
    </row>
    <row r="39" spans="3:5" ht="12.75">
      <c r="C39" s="62"/>
      <c r="D39" s="62"/>
      <c r="E39" s="204"/>
    </row>
    <row r="40" spans="3:5" ht="12.75">
      <c r="C40" s="62"/>
      <c r="D40" s="62"/>
      <c r="E40" s="204"/>
    </row>
    <row r="41" spans="3:5" ht="12.75">
      <c r="C41" s="62"/>
      <c r="D41" s="62"/>
      <c r="E41" s="204"/>
    </row>
    <row r="42" spans="3:5" ht="12.75">
      <c r="C42" s="62"/>
      <c r="D42" s="62"/>
      <c r="E42" s="204"/>
    </row>
    <row r="43" spans="3:5" ht="12.75">
      <c r="C43" s="62"/>
      <c r="D43" s="62"/>
      <c r="E43" s="204"/>
    </row>
    <row r="44" spans="3:5" ht="12.75">
      <c r="C44" s="62"/>
      <c r="D44" s="62"/>
      <c r="E44" s="204"/>
    </row>
    <row r="45" spans="3:5" ht="12.75">
      <c r="C45" s="62"/>
      <c r="D45" s="62"/>
      <c r="E45" s="204"/>
    </row>
    <row r="46" spans="3:5" ht="12.75">
      <c r="C46" s="62"/>
      <c r="D46" s="62"/>
      <c r="E46" s="204"/>
    </row>
    <row r="47" spans="3:5" ht="12.75">
      <c r="C47" s="62"/>
      <c r="D47" s="62"/>
      <c r="E47" s="204"/>
    </row>
    <row r="48" spans="3:5" ht="12.75">
      <c r="C48" s="62"/>
      <c r="D48" s="62"/>
      <c r="E48" s="204"/>
    </row>
    <row r="49" spans="3:5" ht="12.75">
      <c r="C49" s="62"/>
      <c r="D49" s="62"/>
      <c r="E49" s="204"/>
    </row>
    <row r="50" spans="3:5" ht="12.75">
      <c r="C50" s="62"/>
      <c r="D50" s="62"/>
      <c r="E50" s="204"/>
    </row>
    <row r="51" spans="3:5" ht="12.75">
      <c r="C51" s="62"/>
      <c r="D51" s="62"/>
      <c r="E51" s="204"/>
    </row>
    <row r="52" spans="3:5" ht="12.75">
      <c r="C52" s="62"/>
      <c r="D52" s="62"/>
      <c r="E52" s="204"/>
    </row>
    <row r="53" spans="3:5" ht="12.75">
      <c r="C53" s="62"/>
      <c r="D53" s="62"/>
      <c r="E53" s="204"/>
    </row>
    <row r="54" spans="3:5" ht="12.75">
      <c r="C54" s="62"/>
      <c r="D54" s="62"/>
      <c r="E54" s="204"/>
    </row>
    <row r="55" spans="3:5" ht="12.75">
      <c r="C55" s="62"/>
      <c r="D55" s="62"/>
      <c r="E55" s="204"/>
    </row>
    <row r="56" spans="3:5" ht="12.75">
      <c r="C56" s="62"/>
      <c r="D56" s="62"/>
      <c r="E56" s="204"/>
    </row>
  </sheetData>
  <mergeCells count="7">
    <mergeCell ref="R1:T1"/>
    <mergeCell ref="U1:W1"/>
    <mergeCell ref="R14:W14"/>
    <mergeCell ref="F1:H1"/>
    <mergeCell ref="I1:K1"/>
    <mergeCell ref="L1:N1"/>
    <mergeCell ref="O1:Q1"/>
  </mergeCells>
  <printOptions/>
  <pageMargins left="0.75" right="0.75" top="1" bottom="1" header="0.5" footer="0.5"/>
  <pageSetup orientation="portrait" r:id="rId1"/>
  <ignoredErrors>
    <ignoredError sqref="F12:W12 F5:F11 F3:F4 G3:G11 H3:H11 I10:I11 I3:I9 J3:J11 K3:K11 L9:L11 L3:L8 M3:M11 N3:N11 O3:O11 P3:P11 Q3:Q11 R3:R11 S3:S11 T3:T11 U3:U11 V3:V11 G15:V28 F15:F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B27">
      <selection activeCell="P46" sqref="P46"/>
    </sheetView>
  </sheetViews>
  <sheetFormatPr defaultColWidth="9.140625" defaultRowHeight="12.75"/>
  <cols>
    <col min="1" max="7" width="9.140625" style="2" customWidth="1"/>
    <col min="8" max="8" width="8.140625" style="2" customWidth="1"/>
    <col min="9" max="9" width="14.57421875" style="2" customWidth="1"/>
    <col min="10" max="16384" width="9.140625" style="2" customWidth="1"/>
  </cols>
  <sheetData>
    <row r="1" spans="1:9" ht="12.75">
      <c r="A1" s="313" t="s">
        <v>192</v>
      </c>
      <c r="B1" s="367"/>
      <c r="C1" s="367"/>
      <c r="D1" s="367"/>
      <c r="E1" s="367"/>
      <c r="F1" s="367"/>
      <c r="G1" s="367"/>
      <c r="H1" s="367"/>
      <c r="I1" s="368"/>
    </row>
    <row r="2" spans="1:9" ht="18.75" customHeight="1" thickBot="1">
      <c r="A2" s="369"/>
      <c r="B2" s="370"/>
      <c r="C2" s="370"/>
      <c r="D2" s="370"/>
      <c r="E2" s="370"/>
      <c r="F2" s="370"/>
      <c r="G2" s="370"/>
      <c r="H2" s="370"/>
      <c r="I2" s="371"/>
    </row>
    <row r="3" ht="12" customHeight="1"/>
    <row r="4" spans="1:9" ht="19.5" customHeight="1">
      <c r="A4" s="312" t="s">
        <v>191</v>
      </c>
      <c r="B4" s="312"/>
      <c r="C4" s="312"/>
      <c r="D4" s="312"/>
      <c r="E4" s="312"/>
      <c r="F4" s="312"/>
      <c r="G4" s="312"/>
      <c r="H4" s="312"/>
      <c r="I4" s="312"/>
    </row>
    <row r="5" spans="1:9" ht="14.25" customHeight="1">
      <c r="A5" s="312"/>
      <c r="B5" s="312"/>
      <c r="C5" s="312"/>
      <c r="D5" s="312"/>
      <c r="E5" s="312"/>
      <c r="F5" s="312"/>
      <c r="G5" s="312"/>
      <c r="H5" s="312"/>
      <c r="I5" s="312"/>
    </row>
    <row r="6" spans="2:15" ht="19.5" customHeight="1">
      <c r="B6" s="168" t="s">
        <v>193</v>
      </c>
      <c r="J6" s="311" t="s">
        <v>630</v>
      </c>
      <c r="K6" s="311"/>
      <c r="L6" s="311"/>
      <c r="M6" s="311"/>
      <c r="N6" s="311"/>
      <c r="O6" s="311"/>
    </row>
    <row r="7" spans="2:15" ht="19.5" customHeight="1">
      <c r="B7" s="168" t="s">
        <v>201</v>
      </c>
      <c r="J7" s="311" t="s">
        <v>631</v>
      </c>
      <c r="K7" s="311"/>
      <c r="L7" s="311"/>
      <c r="M7" s="311"/>
      <c r="N7" s="311"/>
      <c r="O7" s="311"/>
    </row>
    <row r="8" spans="2:15" ht="19.5" customHeight="1">
      <c r="B8" s="168" t="s">
        <v>202</v>
      </c>
      <c r="J8" s="311" t="s">
        <v>632</v>
      </c>
      <c r="K8" s="311"/>
      <c r="L8" s="311"/>
      <c r="M8" s="311"/>
      <c r="N8" s="311"/>
      <c r="O8" s="311"/>
    </row>
    <row r="9" spans="2:15" ht="19.5" customHeight="1">
      <c r="B9" s="168" t="s">
        <v>194</v>
      </c>
      <c r="J9" s="311" t="s">
        <v>633</v>
      </c>
      <c r="K9" s="311"/>
      <c r="L9" s="311"/>
      <c r="M9" s="311"/>
      <c r="N9" s="311"/>
      <c r="O9" s="311"/>
    </row>
    <row r="10" spans="2:15" ht="19.5" customHeight="1">
      <c r="B10" s="168" t="s">
        <v>195</v>
      </c>
      <c r="J10" s="311" t="s">
        <v>634</v>
      </c>
      <c r="K10" s="311"/>
      <c r="L10" s="311"/>
      <c r="M10" s="311"/>
      <c r="N10" s="311"/>
      <c r="O10" s="311"/>
    </row>
    <row r="11" spans="2:15" ht="19.5" customHeight="1">
      <c r="B11" s="168"/>
      <c r="J11" s="311" t="s">
        <v>635</v>
      </c>
      <c r="K11" s="311"/>
      <c r="L11" s="311"/>
      <c r="M11" s="311"/>
      <c r="N11" s="311"/>
      <c r="O11" s="311"/>
    </row>
    <row r="12" spans="2:16" ht="19.5" customHeight="1">
      <c r="B12" s="169" t="s">
        <v>196</v>
      </c>
      <c r="J12" s="311" t="s">
        <v>636</v>
      </c>
      <c r="K12" s="311"/>
      <c r="L12" s="311"/>
      <c r="M12" s="311"/>
      <c r="N12" s="311"/>
      <c r="O12" s="311"/>
      <c r="P12" s="379"/>
    </row>
    <row r="13" spans="2:15" ht="19.5" customHeight="1">
      <c r="B13" s="169" t="s">
        <v>203</v>
      </c>
      <c r="J13" s="311" t="s">
        <v>637</v>
      </c>
      <c r="K13" s="311"/>
      <c r="L13" s="311"/>
      <c r="M13" s="311"/>
      <c r="N13" s="311"/>
      <c r="O13" s="311"/>
    </row>
    <row r="14" spans="2:15" ht="19.5" customHeight="1">
      <c r="B14" s="168"/>
      <c r="J14" s="311" t="s">
        <v>638</v>
      </c>
      <c r="K14" s="311"/>
      <c r="L14" s="311"/>
      <c r="M14" s="311"/>
      <c r="N14" s="311"/>
      <c r="O14" s="311"/>
    </row>
    <row r="15" spans="2:15" ht="19.5" customHeight="1">
      <c r="B15" s="168" t="s">
        <v>197</v>
      </c>
      <c r="E15" s="168" t="s">
        <v>204</v>
      </c>
      <c r="J15" s="311" t="s">
        <v>639</v>
      </c>
      <c r="K15" s="311"/>
      <c r="L15" s="311"/>
      <c r="M15" s="311"/>
      <c r="N15" s="311"/>
      <c r="O15" s="311"/>
    </row>
    <row r="16" spans="2:15" ht="19.5" customHeight="1">
      <c r="B16" s="146" t="s">
        <v>198</v>
      </c>
      <c r="C16" s="15"/>
      <c r="D16" s="15"/>
      <c r="E16" s="146" t="s">
        <v>205</v>
      </c>
      <c r="J16" s="311" t="s">
        <v>640</v>
      </c>
      <c r="K16" s="311"/>
      <c r="L16" s="311"/>
      <c r="M16" s="311"/>
      <c r="N16" s="311"/>
      <c r="O16" s="311"/>
    </row>
    <row r="17" spans="2:15" ht="19.5" customHeight="1">
      <c r="B17" s="168" t="s">
        <v>199</v>
      </c>
      <c r="E17" s="168" t="s">
        <v>200</v>
      </c>
      <c r="J17" s="311" t="s">
        <v>641</v>
      </c>
      <c r="K17" s="311"/>
      <c r="L17" s="311"/>
      <c r="M17" s="311"/>
      <c r="N17" s="311"/>
      <c r="O17" s="311"/>
    </row>
    <row r="18" spans="2:15" ht="19.5" customHeight="1">
      <c r="B18" s="170" t="s">
        <v>206</v>
      </c>
      <c r="E18" s="168"/>
      <c r="J18" s="311" t="s">
        <v>642</v>
      </c>
      <c r="K18" s="311"/>
      <c r="L18" s="311"/>
      <c r="M18" s="311"/>
      <c r="N18" s="311"/>
      <c r="O18" s="311"/>
    </row>
    <row r="19" spans="2:15" ht="19.5" customHeight="1">
      <c r="B19" s="168"/>
      <c r="E19" s="168"/>
      <c r="J19" s="311" t="s">
        <v>643</v>
      </c>
      <c r="K19" s="311"/>
      <c r="L19" s="311"/>
      <c r="M19" s="311"/>
      <c r="N19" s="311"/>
      <c r="O19" s="311"/>
    </row>
    <row r="20" spans="2:15" ht="19.5" customHeight="1">
      <c r="B20" s="168" t="s">
        <v>210</v>
      </c>
      <c r="E20" s="168"/>
      <c r="J20" s="311" t="s">
        <v>644</v>
      </c>
      <c r="K20" s="311"/>
      <c r="L20" s="311"/>
      <c r="M20" s="311"/>
      <c r="N20" s="311"/>
      <c r="O20" s="311"/>
    </row>
    <row r="21" spans="2:15" ht="19.5" customHeight="1">
      <c r="B21" s="168" t="s">
        <v>207</v>
      </c>
      <c r="E21" s="168"/>
      <c r="J21" s="311" t="s">
        <v>645</v>
      </c>
      <c r="K21" s="311"/>
      <c r="L21" s="311"/>
      <c r="M21" s="311"/>
      <c r="N21" s="311"/>
      <c r="O21" s="311"/>
    </row>
    <row r="22" spans="2:15" ht="19.5" customHeight="1">
      <c r="B22" s="168" t="s">
        <v>208</v>
      </c>
      <c r="E22" s="168"/>
      <c r="J22" s="311" t="s">
        <v>646</v>
      </c>
      <c r="K22" s="311"/>
      <c r="L22" s="311"/>
      <c r="M22" s="311"/>
      <c r="N22" s="311"/>
      <c r="O22" s="311"/>
    </row>
    <row r="23" spans="2:15" ht="19.5" customHeight="1">
      <c r="B23" s="168" t="s">
        <v>211</v>
      </c>
      <c r="E23" s="168"/>
      <c r="J23" s="311" t="s">
        <v>647</v>
      </c>
      <c r="K23" s="311"/>
      <c r="L23" s="311"/>
      <c r="M23" s="311"/>
      <c r="N23" s="311"/>
      <c r="O23" s="311"/>
    </row>
    <row r="24" spans="2:15" ht="19.5" customHeight="1">
      <c r="B24" s="168"/>
      <c r="J24" s="311"/>
      <c r="K24" s="311"/>
      <c r="L24" s="311"/>
      <c r="M24" s="311"/>
      <c r="N24" s="311"/>
      <c r="O24" s="311"/>
    </row>
    <row r="25" spans="1:15" ht="19.5" customHeight="1">
      <c r="A25" s="312" t="s">
        <v>69</v>
      </c>
      <c r="B25" s="312"/>
      <c r="C25" s="312"/>
      <c r="D25" s="312"/>
      <c r="E25" s="312"/>
      <c r="F25" s="312"/>
      <c r="G25" s="312"/>
      <c r="H25" s="312"/>
      <c r="I25" s="312"/>
      <c r="J25" s="311" t="s">
        <v>648</v>
      </c>
      <c r="K25" s="311"/>
      <c r="L25" s="311"/>
      <c r="M25" s="311"/>
      <c r="N25" s="311"/>
      <c r="O25" s="311"/>
    </row>
    <row r="26" spans="1:15" ht="19.5" customHeight="1">
      <c r="A26" s="312"/>
      <c r="B26" s="312"/>
      <c r="C26" s="312"/>
      <c r="D26" s="312"/>
      <c r="E26" s="312"/>
      <c r="F26" s="312"/>
      <c r="G26" s="312"/>
      <c r="H26" s="312"/>
      <c r="I26" s="312"/>
      <c r="J26" s="311" t="s">
        <v>649</v>
      </c>
      <c r="K26" s="311"/>
      <c r="L26" s="311"/>
      <c r="M26" s="311"/>
      <c r="N26" s="311"/>
      <c r="O26" s="311"/>
    </row>
    <row r="27" spans="1:15" ht="19.5" customHeight="1">
      <c r="A27" s="146"/>
      <c r="B27" s="147" t="s">
        <v>185</v>
      </c>
      <c r="C27" s="147"/>
      <c r="D27" s="147"/>
      <c r="E27" s="147"/>
      <c r="F27" s="147"/>
      <c r="G27" s="147"/>
      <c r="H27" s="147"/>
      <c r="I27" s="147"/>
      <c r="J27" s="311"/>
      <c r="K27" s="311"/>
      <c r="L27" s="311"/>
      <c r="M27" s="311"/>
      <c r="N27" s="311"/>
      <c r="O27" s="311"/>
    </row>
    <row r="28" spans="1:15" ht="19.5" customHeight="1">
      <c r="A28" s="146"/>
      <c r="B28" s="147" t="s">
        <v>209</v>
      </c>
      <c r="C28" s="147"/>
      <c r="D28" s="147"/>
      <c r="E28" s="147"/>
      <c r="F28" s="147"/>
      <c r="G28" s="147"/>
      <c r="H28" s="147"/>
      <c r="I28" s="147"/>
      <c r="J28" s="387" t="s">
        <v>650</v>
      </c>
      <c r="K28" s="387"/>
      <c r="L28" s="387"/>
      <c r="M28" s="387"/>
      <c r="N28" s="387"/>
      <c r="O28" s="387"/>
    </row>
    <row r="29" spans="1:15" ht="19.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387" t="s">
        <v>651</v>
      </c>
      <c r="K29" s="387"/>
      <c r="L29" s="387"/>
      <c r="M29" s="387"/>
      <c r="N29" s="387"/>
      <c r="O29" s="387"/>
    </row>
    <row r="30" spans="1:15" ht="19.5" customHeight="1">
      <c r="A30" s="146"/>
      <c r="B30" s="147" t="s">
        <v>189</v>
      </c>
      <c r="C30" s="147"/>
      <c r="D30" s="147"/>
      <c r="E30" s="147"/>
      <c r="F30" s="147"/>
      <c r="G30" s="147"/>
      <c r="H30" s="147"/>
      <c r="I30" s="147"/>
      <c r="J30" s="311"/>
      <c r="K30" s="311"/>
      <c r="L30" s="311"/>
      <c r="M30" s="311"/>
      <c r="N30" s="311"/>
      <c r="O30" s="311"/>
    </row>
    <row r="31" spans="1:15" ht="19.5" customHeight="1">
      <c r="A31" s="146"/>
      <c r="B31" s="147" t="s">
        <v>190</v>
      </c>
      <c r="C31" s="147"/>
      <c r="D31" s="147"/>
      <c r="E31" s="147"/>
      <c r="F31" s="147"/>
      <c r="G31" s="147"/>
      <c r="H31" s="147"/>
      <c r="I31" s="147"/>
      <c r="J31" s="386" t="s">
        <v>652</v>
      </c>
      <c r="K31" s="386"/>
      <c r="L31" s="386"/>
      <c r="M31" s="386"/>
      <c r="N31" s="386"/>
      <c r="O31" s="386"/>
    </row>
    <row r="32" spans="1:15" ht="19.5" customHeight="1">
      <c r="A32" s="146"/>
      <c r="B32" s="147" t="s">
        <v>188</v>
      </c>
      <c r="C32" s="147"/>
      <c r="D32" s="147"/>
      <c r="E32" s="147"/>
      <c r="F32" s="147"/>
      <c r="G32" s="147"/>
      <c r="H32" s="147"/>
      <c r="I32" s="147"/>
      <c r="J32" s="311"/>
      <c r="K32" s="311"/>
      <c r="L32" s="311"/>
      <c r="M32" s="311"/>
      <c r="N32" s="311"/>
      <c r="O32" s="311"/>
    </row>
    <row r="33" spans="1:15" ht="19.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389" t="s">
        <v>653</v>
      </c>
      <c r="K33" s="388"/>
      <c r="L33" s="388"/>
      <c r="M33" s="388"/>
      <c r="N33" s="388"/>
      <c r="O33" s="388"/>
    </row>
    <row r="34" spans="1:15" ht="19.5" customHeight="1">
      <c r="A34" s="146"/>
      <c r="B34" s="16" t="s">
        <v>186</v>
      </c>
      <c r="C34" s="147"/>
      <c r="D34" s="147"/>
      <c r="E34" s="147"/>
      <c r="F34" s="147"/>
      <c r="G34" s="147"/>
      <c r="H34" s="147"/>
      <c r="I34" s="147"/>
      <c r="J34" s="311"/>
      <c r="K34" s="311"/>
      <c r="L34" s="311"/>
      <c r="M34" s="311"/>
      <c r="N34" s="311"/>
      <c r="O34" s="311"/>
    </row>
    <row r="35" spans="1:15" ht="19.5" customHeight="1">
      <c r="A35" s="146"/>
      <c r="B35" s="171" t="s">
        <v>187</v>
      </c>
      <c r="C35" s="147"/>
      <c r="D35" s="147"/>
      <c r="E35" s="146" t="s">
        <v>213</v>
      </c>
      <c r="F35" s="147"/>
      <c r="G35" s="147"/>
      <c r="H35" s="147"/>
      <c r="I35" s="147"/>
      <c r="J35" s="311"/>
      <c r="K35" s="311"/>
      <c r="L35" s="311"/>
      <c r="M35" s="311"/>
      <c r="N35" s="311"/>
      <c r="O35" s="311"/>
    </row>
    <row r="36" spans="1:15" ht="19.5" customHeight="1">
      <c r="A36" s="146"/>
      <c r="B36" s="150"/>
      <c r="C36" s="147"/>
      <c r="D36" s="147"/>
      <c r="E36" s="147"/>
      <c r="F36" s="147"/>
      <c r="G36" s="147"/>
      <c r="H36" s="147"/>
      <c r="I36" s="147"/>
      <c r="J36" s="311"/>
      <c r="K36" s="311"/>
      <c r="L36" s="311"/>
      <c r="M36" s="311"/>
      <c r="N36" s="311"/>
      <c r="O36" s="311"/>
    </row>
    <row r="37" spans="1:15" ht="19.5" customHeight="1">
      <c r="A37" s="146"/>
      <c r="B37" s="150" t="s">
        <v>212</v>
      </c>
      <c r="C37" s="147"/>
      <c r="D37" s="147"/>
      <c r="E37" s="147"/>
      <c r="F37" s="147"/>
      <c r="G37" s="147"/>
      <c r="H37" s="147"/>
      <c r="I37" s="147"/>
      <c r="J37" s="311"/>
      <c r="K37" s="311"/>
      <c r="L37" s="311"/>
      <c r="M37" s="311"/>
      <c r="N37" s="311"/>
      <c r="O37" s="311"/>
    </row>
    <row r="38" spans="1:15" ht="19.5" customHeight="1">
      <c r="A38" s="146"/>
      <c r="B38" s="150" t="s">
        <v>135</v>
      </c>
      <c r="C38" s="147"/>
      <c r="D38" s="147"/>
      <c r="E38" s="147"/>
      <c r="F38" s="147"/>
      <c r="G38" s="147"/>
      <c r="H38" s="147"/>
      <c r="I38" s="147"/>
      <c r="J38" s="311"/>
      <c r="K38" s="311"/>
      <c r="L38" s="311"/>
      <c r="M38" s="311"/>
      <c r="N38" s="311"/>
      <c r="O38" s="311"/>
    </row>
    <row r="39" spans="1:9" ht="19.5" customHeight="1">
      <c r="A39" s="146"/>
      <c r="B39" s="150"/>
      <c r="C39" s="147"/>
      <c r="D39" s="147"/>
      <c r="E39" s="147"/>
      <c r="F39" s="147"/>
      <c r="G39" s="147"/>
      <c r="H39" s="147"/>
      <c r="I39" s="147"/>
    </row>
    <row r="40" spans="1:9" ht="19.5" customHeight="1">
      <c r="A40" s="146"/>
      <c r="B40" s="150"/>
      <c r="C40" s="147"/>
      <c r="D40" s="147"/>
      <c r="E40" s="147"/>
      <c r="F40" s="147"/>
      <c r="G40" s="147"/>
      <c r="H40" s="147"/>
      <c r="I40" s="147"/>
    </row>
    <row r="41" spans="1:9" ht="19.5" customHeight="1">
      <c r="A41" s="147"/>
      <c r="B41" s="147"/>
      <c r="C41" s="147"/>
      <c r="D41" s="147"/>
      <c r="E41" s="147"/>
      <c r="F41" s="147"/>
      <c r="G41" s="147"/>
      <c r="H41" s="147"/>
      <c r="I41" s="147"/>
    </row>
    <row r="42" spans="1:9" ht="19.5" customHeight="1">
      <c r="A42" s="146"/>
      <c r="B42" s="147"/>
      <c r="C42" s="147"/>
      <c r="D42" s="147"/>
      <c r="E42" s="147"/>
      <c r="F42" s="147"/>
      <c r="G42" s="147"/>
      <c r="H42" s="147"/>
      <c r="I42" s="147"/>
    </row>
    <row r="43" spans="1:9" ht="15.75">
      <c r="A43" s="146"/>
      <c r="B43" s="147"/>
      <c r="C43" s="147"/>
      <c r="D43" s="147"/>
      <c r="E43" s="147"/>
      <c r="F43" s="147"/>
      <c r="G43" s="147"/>
      <c r="H43" s="147"/>
      <c r="I43" s="147"/>
    </row>
    <row r="44" spans="1:9" ht="15.75">
      <c r="A44" s="146"/>
      <c r="B44" s="147"/>
      <c r="C44" s="147"/>
      <c r="D44" s="147"/>
      <c r="E44" s="147"/>
      <c r="F44" s="147"/>
      <c r="G44" s="147"/>
      <c r="H44" s="147"/>
      <c r="I44" s="147"/>
    </row>
    <row r="45" spans="1:9" ht="15">
      <c r="A45" s="147"/>
      <c r="B45" s="147"/>
      <c r="C45" s="147"/>
      <c r="D45" s="147"/>
      <c r="E45" s="147"/>
      <c r="F45" s="147"/>
      <c r="G45" s="147"/>
      <c r="H45" s="147"/>
      <c r="I45" s="147"/>
    </row>
    <row r="46" spans="1:9" ht="15.75">
      <c r="A46" s="146"/>
      <c r="B46" s="147"/>
      <c r="C46" s="147"/>
      <c r="D46" s="147"/>
      <c r="E46" s="147"/>
      <c r="F46" s="147"/>
      <c r="G46" s="147"/>
      <c r="H46" s="147"/>
      <c r="I46" s="147"/>
    </row>
    <row r="47" spans="1:9" ht="15.75">
      <c r="A47" s="146"/>
      <c r="B47" s="147"/>
      <c r="C47" s="147"/>
      <c r="D47" s="147"/>
      <c r="E47" s="147"/>
      <c r="F47" s="147"/>
      <c r="G47" s="147"/>
      <c r="H47" s="147"/>
      <c r="I47" s="147"/>
    </row>
    <row r="48" spans="1:9" ht="15">
      <c r="A48" s="147"/>
      <c r="B48" s="147"/>
      <c r="C48" s="147"/>
      <c r="D48" s="147"/>
      <c r="E48" s="147"/>
      <c r="F48" s="147"/>
      <c r="G48" s="147"/>
      <c r="H48" s="147"/>
      <c r="I48" s="147"/>
    </row>
    <row r="49" spans="1:9" ht="15.75">
      <c r="A49" s="146"/>
      <c r="B49" s="147"/>
      <c r="C49" s="147"/>
      <c r="D49" s="147"/>
      <c r="E49" s="147"/>
      <c r="F49" s="147"/>
      <c r="G49" s="147"/>
      <c r="H49" s="147"/>
      <c r="I49" s="147"/>
    </row>
    <row r="50" spans="1:9" ht="15.75">
      <c r="A50" s="146"/>
      <c r="B50" s="147"/>
      <c r="C50" s="147"/>
      <c r="D50" s="147"/>
      <c r="E50" s="147"/>
      <c r="F50" s="147"/>
      <c r="G50" s="147"/>
      <c r="H50" s="147"/>
      <c r="I50" s="147"/>
    </row>
    <row r="51" spans="1:9" ht="15">
      <c r="A51" s="147"/>
      <c r="B51" s="147"/>
      <c r="C51" s="147"/>
      <c r="D51" s="147"/>
      <c r="E51" s="147"/>
      <c r="F51" s="147"/>
      <c r="G51" s="147"/>
      <c r="H51" s="147"/>
      <c r="I51" s="147"/>
    </row>
    <row r="52" spans="1:9" ht="15.75">
      <c r="A52" s="148"/>
      <c r="B52" s="149"/>
      <c r="C52" s="149"/>
      <c r="D52" s="149"/>
      <c r="E52" s="149"/>
      <c r="F52" s="149"/>
      <c r="G52" s="149"/>
      <c r="H52" s="149"/>
      <c r="I52" s="149"/>
    </row>
    <row r="53" spans="1:9" ht="15">
      <c r="A53" s="147"/>
      <c r="B53" s="147"/>
      <c r="C53" s="147"/>
      <c r="D53" s="147"/>
      <c r="E53" s="147"/>
      <c r="F53" s="147"/>
      <c r="G53" s="147"/>
      <c r="H53" s="147"/>
      <c r="I53" s="147"/>
    </row>
    <row r="54" spans="1:9" ht="15.75">
      <c r="A54" s="146"/>
      <c r="B54" s="147"/>
      <c r="C54" s="147"/>
      <c r="D54" s="147"/>
      <c r="E54" s="147"/>
      <c r="F54" s="147"/>
      <c r="G54" s="147"/>
      <c r="H54" s="147"/>
      <c r="I54" s="147"/>
    </row>
    <row r="55" spans="1:9" ht="15.75">
      <c r="A55" s="146"/>
      <c r="B55" s="147"/>
      <c r="C55" s="147"/>
      <c r="D55" s="147"/>
      <c r="E55" s="147"/>
      <c r="F55" s="147"/>
      <c r="G55" s="147"/>
      <c r="H55" s="147"/>
      <c r="I55" s="147"/>
    </row>
    <row r="56" spans="1:9" ht="15">
      <c r="A56" s="147"/>
      <c r="B56" s="147"/>
      <c r="C56" s="147"/>
      <c r="D56" s="147"/>
      <c r="E56" s="147"/>
      <c r="F56" s="147"/>
      <c r="G56" s="147"/>
      <c r="H56" s="147"/>
      <c r="I56" s="147"/>
    </row>
    <row r="57" spans="1:9" ht="15">
      <c r="A57" s="147"/>
      <c r="B57" s="147"/>
      <c r="C57" s="147"/>
      <c r="D57" s="147"/>
      <c r="E57" s="147"/>
      <c r="F57" s="147"/>
      <c r="G57" s="147"/>
      <c r="H57" s="147"/>
      <c r="I57" s="147"/>
    </row>
    <row r="58" spans="1:9" ht="15">
      <c r="A58" s="147"/>
      <c r="B58" s="147"/>
      <c r="C58" s="147"/>
      <c r="D58" s="147"/>
      <c r="E58" s="147"/>
      <c r="F58" s="147"/>
      <c r="G58" s="147"/>
      <c r="H58" s="147"/>
      <c r="I58" s="147"/>
    </row>
    <row r="59" spans="1:9" ht="15">
      <c r="A59" s="147"/>
      <c r="B59" s="147"/>
      <c r="C59" s="147"/>
      <c r="D59" s="147"/>
      <c r="E59" s="147"/>
      <c r="F59" s="147"/>
      <c r="G59" s="147"/>
      <c r="H59" s="147"/>
      <c r="I59" s="147"/>
    </row>
    <row r="60" spans="1:9" ht="15">
      <c r="A60" s="147"/>
      <c r="B60" s="147"/>
      <c r="C60" s="147"/>
      <c r="D60" s="147"/>
      <c r="E60" s="147"/>
      <c r="F60" s="147"/>
      <c r="G60" s="147"/>
      <c r="H60" s="147"/>
      <c r="I60" s="147"/>
    </row>
    <row r="61" spans="1:9" ht="15">
      <c r="A61" s="147"/>
      <c r="B61" s="147"/>
      <c r="C61" s="147"/>
      <c r="D61" s="147"/>
      <c r="E61" s="147"/>
      <c r="F61" s="147"/>
      <c r="G61" s="147"/>
      <c r="H61" s="147"/>
      <c r="I61" s="147"/>
    </row>
    <row r="62" spans="1:9" ht="15">
      <c r="A62" s="147"/>
      <c r="B62" s="147"/>
      <c r="C62" s="147"/>
      <c r="D62" s="147"/>
      <c r="E62" s="147"/>
      <c r="F62" s="147"/>
      <c r="G62" s="147"/>
      <c r="H62" s="147"/>
      <c r="I62" s="147"/>
    </row>
  </sheetData>
  <mergeCells count="36">
    <mergeCell ref="J37:O37"/>
    <mergeCell ref="J38:O38"/>
    <mergeCell ref="J12:P12"/>
    <mergeCell ref="J33:O33"/>
    <mergeCell ref="J34:O34"/>
    <mergeCell ref="J35:O35"/>
    <mergeCell ref="J36:O36"/>
    <mergeCell ref="J29:O29"/>
    <mergeCell ref="J30:O30"/>
    <mergeCell ref="J31:O31"/>
    <mergeCell ref="J32:O32"/>
    <mergeCell ref="J25:O25"/>
    <mergeCell ref="J26:O26"/>
    <mergeCell ref="J27:O27"/>
    <mergeCell ref="J28:O28"/>
    <mergeCell ref="J21:O21"/>
    <mergeCell ref="J22:O22"/>
    <mergeCell ref="J23:O23"/>
    <mergeCell ref="J24:O24"/>
    <mergeCell ref="A25:I26"/>
    <mergeCell ref="A4:I5"/>
    <mergeCell ref="A1:I2"/>
    <mergeCell ref="J6:O6"/>
    <mergeCell ref="J7:O7"/>
    <mergeCell ref="J8:O8"/>
    <mergeCell ref="J9:O9"/>
    <mergeCell ref="J10:O10"/>
    <mergeCell ref="J11:O11"/>
    <mergeCell ref="J13:O13"/>
    <mergeCell ref="J14:O14"/>
    <mergeCell ref="J15:O15"/>
    <mergeCell ref="J16:O16"/>
    <mergeCell ref="J17:O17"/>
    <mergeCell ref="J18:O18"/>
    <mergeCell ref="J19:O19"/>
    <mergeCell ref="J20:O20"/>
  </mergeCells>
  <hyperlinks>
    <hyperlink ref="J33" r:id="rId1" display="geoffgammon@yahoo.co.uk"/>
  </hyperlinks>
  <printOptions/>
  <pageMargins left="0.75" right="0.75" top="0.76" bottom="0.74" header="0.5" footer="0.5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80" zoomScaleNormal="80" workbookViewId="0" topLeftCell="A7">
      <selection activeCell="L2" sqref="L2"/>
    </sheetView>
  </sheetViews>
  <sheetFormatPr defaultColWidth="9.140625" defaultRowHeight="12.75"/>
  <cols>
    <col min="1" max="1" width="9.140625" style="3" customWidth="1"/>
    <col min="2" max="2" width="3.00390625" style="3" customWidth="1"/>
    <col min="3" max="3" width="9.140625" style="3" customWidth="1"/>
    <col min="4" max="4" width="24.57421875" style="3" customWidth="1"/>
    <col min="5" max="5" width="8.8515625" style="4" customWidth="1"/>
    <col min="6" max="6" width="23.421875" style="3" customWidth="1"/>
    <col min="7" max="16384" width="9.140625" style="3" customWidth="1"/>
  </cols>
  <sheetData>
    <row r="1" spans="2:8" ht="26.25" customHeight="1">
      <c r="B1" s="372" t="s">
        <v>654</v>
      </c>
      <c r="C1" s="372"/>
      <c r="D1" s="372"/>
      <c r="E1" s="372"/>
      <c r="F1" s="372"/>
      <c r="G1" s="372"/>
      <c r="H1" s="372"/>
    </row>
    <row r="2" spans="2:8" ht="26.25" customHeight="1">
      <c r="B2" s="25"/>
      <c r="C2" s="25"/>
      <c r="D2" s="25"/>
      <c r="E2" s="25"/>
      <c r="F2" s="25"/>
      <c r="G2" s="25"/>
      <c r="H2" s="25"/>
    </row>
    <row r="3" spans="2:8" ht="26.25" customHeight="1">
      <c r="B3" s="25"/>
      <c r="C3" s="25"/>
      <c r="D3" s="25"/>
      <c r="E3" s="25"/>
      <c r="F3" s="25"/>
      <c r="G3" s="25"/>
      <c r="H3" s="25"/>
    </row>
    <row r="4" spans="2:8" ht="26.25" customHeight="1">
      <c r="B4" s="25"/>
      <c r="C4" s="25"/>
      <c r="D4" s="25"/>
      <c r="E4" s="25"/>
      <c r="F4" s="25"/>
      <c r="G4" s="25"/>
      <c r="H4" s="25"/>
    </row>
    <row r="5" spans="2:8" ht="26.25" customHeight="1">
      <c r="B5" s="25"/>
      <c r="C5" s="25"/>
      <c r="D5" s="25"/>
      <c r="E5" s="25"/>
      <c r="F5" s="25"/>
      <c r="G5" s="25"/>
      <c r="H5" s="25"/>
    </row>
    <row r="6" spans="2:8" ht="26.25" customHeight="1">
      <c r="B6" s="25"/>
      <c r="C6" s="25"/>
      <c r="D6" s="25"/>
      <c r="E6" s="25"/>
      <c r="F6" s="25"/>
      <c r="G6" s="25"/>
      <c r="H6" s="25"/>
    </row>
    <row r="7" ht="13.5" customHeight="1">
      <c r="E7" s="10" t="s">
        <v>38</v>
      </c>
    </row>
    <row r="8" spans="2:6" ht="13.5" customHeight="1">
      <c r="B8" s="3" t="s">
        <v>613</v>
      </c>
      <c r="E8" s="10">
        <v>0.29</v>
      </c>
      <c r="F8" s="5" t="s">
        <v>67</v>
      </c>
    </row>
    <row r="9" spans="5:6" ht="13.5" customHeight="1">
      <c r="E9" s="10"/>
      <c r="F9" s="5" t="s">
        <v>614</v>
      </c>
    </row>
    <row r="10" spans="2:6" ht="13.5" customHeight="1">
      <c r="B10" s="9" t="s">
        <v>39</v>
      </c>
      <c r="E10" s="10"/>
      <c r="F10" s="6"/>
    </row>
    <row r="11" spans="1:6" ht="13.5" customHeight="1">
      <c r="A11" s="315">
        <v>38596</v>
      </c>
      <c r="B11" s="3" t="s">
        <v>12</v>
      </c>
      <c r="E11" s="314">
        <v>24</v>
      </c>
      <c r="F11" s="5" t="s">
        <v>73</v>
      </c>
    </row>
    <row r="12" spans="1:6" ht="13.5" customHeight="1">
      <c r="A12" s="315">
        <v>38626</v>
      </c>
      <c r="B12" s="3" t="s">
        <v>153</v>
      </c>
      <c r="E12" s="314">
        <v>30</v>
      </c>
      <c r="F12" s="5" t="s">
        <v>147</v>
      </c>
    </row>
    <row r="13" spans="1:6" ht="13.5" customHeight="1">
      <c r="A13" s="315">
        <v>38687</v>
      </c>
      <c r="B13" s="3" t="s">
        <v>74</v>
      </c>
      <c r="E13" s="314">
        <v>50</v>
      </c>
      <c r="F13" s="5" t="s">
        <v>76</v>
      </c>
    </row>
    <row r="14" spans="1:6" ht="13.5" customHeight="1">
      <c r="A14" s="315">
        <v>38687</v>
      </c>
      <c r="B14" s="3" t="s">
        <v>155</v>
      </c>
      <c r="E14" s="314">
        <v>10</v>
      </c>
      <c r="F14" s="5" t="s">
        <v>154</v>
      </c>
    </row>
    <row r="15" spans="1:6" ht="13.5" customHeight="1">
      <c r="A15" s="315">
        <v>38687</v>
      </c>
      <c r="B15" s="3" t="s">
        <v>75</v>
      </c>
      <c r="E15" s="314">
        <v>10</v>
      </c>
      <c r="F15" s="5" t="s">
        <v>77</v>
      </c>
    </row>
    <row r="16" spans="1:6" ht="13.5" customHeight="1">
      <c r="A16" s="315">
        <v>38718</v>
      </c>
      <c r="B16" s="3" t="s">
        <v>109</v>
      </c>
      <c r="E16" s="314">
        <v>30</v>
      </c>
      <c r="F16" s="5" t="s">
        <v>147</v>
      </c>
    </row>
    <row r="17" spans="1:6" ht="13.5" customHeight="1">
      <c r="A17" s="315">
        <v>38808</v>
      </c>
      <c r="B17" s="3" t="s">
        <v>610</v>
      </c>
      <c r="E17" s="314">
        <v>50</v>
      </c>
      <c r="F17" s="5" t="s">
        <v>76</v>
      </c>
    </row>
    <row r="18" spans="1:6" ht="13.5" customHeight="1">
      <c r="A18" s="315">
        <v>38808</v>
      </c>
      <c r="B18" s="3" t="s">
        <v>153</v>
      </c>
      <c r="E18" s="314">
        <v>30</v>
      </c>
      <c r="F18" s="5" t="s">
        <v>147</v>
      </c>
    </row>
    <row r="19" ht="13.5" customHeight="1">
      <c r="E19" s="10"/>
    </row>
    <row r="20" spans="2:5" ht="18" customHeight="1">
      <c r="B20" s="8" t="s">
        <v>611</v>
      </c>
      <c r="C20" s="8"/>
      <c r="D20" s="8"/>
      <c r="E20" s="11">
        <f>SUM(E11:E19)</f>
        <v>234</v>
      </c>
    </row>
    <row r="21" spans="2:5" ht="18" customHeight="1" thickBot="1">
      <c r="B21" s="12" t="s">
        <v>612</v>
      </c>
      <c r="C21" s="12"/>
      <c r="D21" s="12"/>
      <c r="E21" s="13">
        <f>E20+E8</f>
        <v>234.29</v>
      </c>
    </row>
    <row r="22" ht="13.5" customHeight="1" thickTop="1"/>
    <row r="23" ht="13.5" customHeight="1"/>
    <row r="24" ht="12.75">
      <c r="E24" s="80"/>
    </row>
    <row r="25" spans="3:5" ht="17.25" customHeight="1" thickBot="1">
      <c r="C25" s="81" t="s">
        <v>164</v>
      </c>
      <c r="D25" s="81"/>
      <c r="E25" s="82">
        <f>E21</f>
        <v>234.29</v>
      </c>
    </row>
    <row r="26" ht="12.75">
      <c r="E26" s="80"/>
    </row>
    <row r="27" spans="4:6" ht="15" thickBot="1">
      <c r="D27" s="153" t="s">
        <v>165</v>
      </c>
      <c r="E27" s="154">
        <v>234</v>
      </c>
      <c r="F27" s="83"/>
    </row>
    <row r="28" spans="4:6" ht="15" thickTop="1">
      <c r="D28" s="83"/>
      <c r="E28" s="84"/>
      <c r="F28" s="83"/>
    </row>
    <row r="29" spans="4:6" ht="14.25">
      <c r="D29" s="151" t="s">
        <v>615</v>
      </c>
      <c r="E29" s="152">
        <v>0.29</v>
      </c>
      <c r="F29" s="83"/>
    </row>
    <row r="30" ht="12.75">
      <c r="E30" s="80"/>
    </row>
    <row r="31" ht="12.75">
      <c r="E31" s="80"/>
    </row>
    <row r="32" ht="12.75">
      <c r="E32" s="80"/>
    </row>
  </sheetData>
  <mergeCells count="1">
    <mergeCell ref="B1:H1"/>
  </mergeCells>
  <printOptions/>
  <pageMargins left="0.74" right="0.46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="88" zoomScaleNormal="88" workbookViewId="0" topLeftCell="A1">
      <selection activeCell="N1" sqref="N1"/>
    </sheetView>
  </sheetViews>
  <sheetFormatPr defaultColWidth="9.140625" defaultRowHeight="12.75"/>
  <cols>
    <col min="1" max="16384" width="9.140625" style="2" customWidth="1"/>
  </cols>
  <sheetData>
    <row r="1" ht="15.75">
      <c r="A1" s="16" t="s">
        <v>129</v>
      </c>
    </row>
    <row r="2" ht="15.75">
      <c r="A2" s="16"/>
    </row>
    <row r="3" spans="1:5" ht="12.75">
      <c r="A3" s="17" t="s">
        <v>130</v>
      </c>
      <c r="B3" s="18"/>
      <c r="C3" s="18" t="s">
        <v>655</v>
      </c>
      <c r="D3" s="18"/>
      <c r="E3" s="18"/>
    </row>
    <row r="4" spans="1:5" ht="12.75">
      <c r="A4" s="17" t="s">
        <v>136</v>
      </c>
      <c r="B4" s="18"/>
      <c r="C4" s="18" t="s">
        <v>656</v>
      </c>
      <c r="D4" s="18"/>
      <c r="E4" s="18"/>
    </row>
    <row r="5" spans="1:5" ht="12.75">
      <c r="A5" s="17"/>
      <c r="B5" s="18"/>
      <c r="C5" s="18" t="s">
        <v>657</v>
      </c>
      <c r="D5" s="18"/>
      <c r="E5" s="18"/>
    </row>
    <row r="6" spans="1:5" ht="12.75">
      <c r="A6" s="17"/>
      <c r="B6" s="18"/>
      <c r="C6" s="18" t="s">
        <v>30</v>
      </c>
      <c r="D6" s="18"/>
      <c r="E6" s="18"/>
    </row>
    <row r="7" spans="1:5" ht="12.75">
      <c r="A7" s="17"/>
      <c r="B7" s="18"/>
      <c r="C7" s="18" t="s">
        <v>658</v>
      </c>
      <c r="D7" s="18"/>
      <c r="E7" s="18"/>
    </row>
    <row r="8" spans="1:5" ht="12.75">
      <c r="A8" s="17" t="s">
        <v>134</v>
      </c>
      <c r="B8" s="18"/>
      <c r="C8" s="18" t="s">
        <v>652</v>
      </c>
      <c r="D8" s="18"/>
      <c r="E8" s="18"/>
    </row>
    <row r="9" spans="1:5" ht="12.75">
      <c r="A9" s="17" t="s">
        <v>131</v>
      </c>
      <c r="B9" s="18"/>
      <c r="C9" s="19" t="s">
        <v>653</v>
      </c>
      <c r="D9" s="18"/>
      <c r="E9" s="18"/>
    </row>
    <row r="10" spans="1:5" ht="12.75">
      <c r="A10" s="17"/>
      <c r="B10" s="18"/>
      <c r="C10" s="19"/>
      <c r="D10" s="18"/>
      <c r="E10" s="18"/>
    </row>
    <row r="12" spans="1:4" ht="12.75">
      <c r="A12" s="20" t="s">
        <v>70</v>
      </c>
      <c r="B12" s="21"/>
      <c r="C12" s="21"/>
      <c r="D12" s="21"/>
    </row>
    <row r="13" spans="1:4" ht="12.75">
      <c r="A13" s="22" t="s">
        <v>72</v>
      </c>
      <c r="B13" s="21"/>
      <c r="C13" s="21"/>
      <c r="D13" s="21"/>
    </row>
    <row r="14" spans="1:4" ht="12.75">
      <c r="A14" s="23" t="s">
        <v>132</v>
      </c>
      <c r="B14" s="21"/>
      <c r="C14" s="21"/>
      <c r="D14" s="21"/>
    </row>
    <row r="15" spans="1:4" ht="12.75">
      <c r="A15" s="23" t="s">
        <v>71</v>
      </c>
      <c r="B15" s="21"/>
      <c r="C15" s="21"/>
      <c r="D15" s="21"/>
    </row>
    <row r="16" spans="1:4" ht="12.75">
      <c r="A16" s="23" t="s">
        <v>138</v>
      </c>
      <c r="B16" s="21"/>
      <c r="C16" s="21"/>
      <c r="D16" s="21"/>
    </row>
    <row r="17" spans="1:4" ht="12.75">
      <c r="A17" s="23" t="s">
        <v>139</v>
      </c>
      <c r="B17" s="21"/>
      <c r="C17" s="21"/>
      <c r="D17" s="21"/>
    </row>
    <row r="18" spans="1:4" ht="12.75">
      <c r="A18" s="23" t="s">
        <v>140</v>
      </c>
      <c r="B18" s="21"/>
      <c r="C18" s="21"/>
      <c r="D18" s="21"/>
    </row>
    <row r="19" spans="1:4" ht="12.75">
      <c r="A19" s="23" t="s">
        <v>141</v>
      </c>
      <c r="B19" s="21"/>
      <c r="C19" s="21"/>
      <c r="D19" s="21"/>
    </row>
    <row r="20" spans="1:4" ht="12.75">
      <c r="A20" s="23" t="s">
        <v>30</v>
      </c>
      <c r="B20" s="23" t="s">
        <v>142</v>
      </c>
      <c r="C20" s="21"/>
      <c r="D20" s="21"/>
    </row>
    <row r="21" spans="1:4" ht="12.75">
      <c r="A21" s="23"/>
      <c r="B21" s="21"/>
      <c r="C21" s="21"/>
      <c r="D21" s="21"/>
    </row>
    <row r="22" spans="1:4" ht="18.75">
      <c r="A22" s="100" t="s">
        <v>110</v>
      </c>
      <c r="B22" s="21"/>
      <c r="C22" s="21"/>
      <c r="D22" s="21"/>
    </row>
  </sheetData>
  <hyperlinks>
    <hyperlink ref="C9" r:id="rId1" display="geoffgammon@yahoo.co.uk"/>
  </hyperlinks>
  <printOptions/>
  <pageMargins left="0.75" right="0.75" top="1" bottom="1" header="0.5" footer="0.5"/>
  <pageSetup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E237"/>
  <sheetViews>
    <sheetView zoomScale="75" zoomScaleNormal="75" workbookViewId="0" topLeftCell="A1">
      <selection activeCell="J2" sqref="J2"/>
    </sheetView>
  </sheetViews>
  <sheetFormatPr defaultColWidth="9.140625" defaultRowHeight="12.75"/>
  <cols>
    <col min="1" max="1" width="9.28125" style="108" customWidth="1"/>
    <col min="2" max="2" width="34.28125" style="1" customWidth="1"/>
    <col min="3" max="3" width="15.00390625" style="1" customWidth="1"/>
    <col min="4" max="4" width="12.8515625" style="120" customWidth="1"/>
    <col min="5" max="5" width="22.57421875" style="109" customWidth="1"/>
    <col min="6" max="16384" width="9.140625" style="2" customWidth="1"/>
  </cols>
  <sheetData>
    <row r="1" spans="1:5" ht="27.75" customHeight="1" thickBot="1">
      <c r="A1" s="373" t="s">
        <v>226</v>
      </c>
      <c r="B1" s="374"/>
      <c r="C1" s="374"/>
      <c r="D1" s="374"/>
      <c r="E1" s="375"/>
    </row>
    <row r="2" spans="1:5" ht="22.5" customHeight="1" thickBot="1">
      <c r="A2" s="101"/>
      <c r="B2" s="102"/>
      <c r="C2" s="102"/>
      <c r="D2" s="140" t="s">
        <v>172</v>
      </c>
      <c r="E2" s="103"/>
    </row>
    <row r="3" spans="1:5" ht="18" customHeight="1">
      <c r="A3" s="104"/>
      <c r="B3" s="66"/>
      <c r="C3" s="66"/>
      <c r="D3" s="116"/>
      <c r="E3" s="105"/>
    </row>
    <row r="4" spans="1:5" ht="18" customHeight="1">
      <c r="A4" s="121" t="s">
        <v>22</v>
      </c>
      <c r="B4" s="110"/>
      <c r="C4" s="110"/>
      <c r="D4" s="117"/>
      <c r="E4" s="112"/>
    </row>
    <row r="5" spans="1:5" ht="18" customHeight="1">
      <c r="A5" s="349" t="s">
        <v>166</v>
      </c>
      <c r="B5" s="345" t="s">
        <v>228</v>
      </c>
      <c r="C5" s="345" t="s">
        <v>3</v>
      </c>
      <c r="D5" s="117">
        <v>60</v>
      </c>
      <c r="E5" s="112"/>
    </row>
    <row r="6" spans="1:5" ht="18" customHeight="1">
      <c r="A6" s="349" t="s">
        <v>167</v>
      </c>
      <c r="B6" s="345" t="s">
        <v>229</v>
      </c>
      <c r="C6" s="345" t="s">
        <v>88</v>
      </c>
      <c r="D6" s="117">
        <v>30</v>
      </c>
      <c r="E6" s="113"/>
    </row>
    <row r="7" spans="1:5" ht="18" customHeight="1">
      <c r="A7" s="349" t="s">
        <v>168</v>
      </c>
      <c r="B7" s="350" t="s">
        <v>82</v>
      </c>
      <c r="C7" s="350" t="s">
        <v>6</v>
      </c>
      <c r="D7" s="117">
        <v>12</v>
      </c>
      <c r="E7" s="112"/>
    </row>
    <row r="8" spans="1:5" ht="18" customHeight="1">
      <c r="A8" s="114"/>
      <c r="D8" s="346"/>
      <c r="E8" s="112"/>
    </row>
    <row r="9" spans="1:5" ht="18" customHeight="1">
      <c r="A9" s="121" t="s">
        <v>23</v>
      </c>
      <c r="B9" s="110"/>
      <c r="C9" s="110"/>
      <c r="D9" s="117"/>
      <c r="E9" s="112"/>
    </row>
    <row r="10" spans="1:5" ht="18" customHeight="1">
      <c r="A10" s="348" t="s">
        <v>166</v>
      </c>
      <c r="B10" s="148" t="s">
        <v>276</v>
      </c>
      <c r="C10" s="148" t="s">
        <v>3</v>
      </c>
      <c r="D10" s="117">
        <v>60</v>
      </c>
      <c r="E10" s="112"/>
    </row>
    <row r="11" spans="1:5" ht="18" customHeight="1">
      <c r="A11" s="348" t="s">
        <v>167</v>
      </c>
      <c r="B11" s="148" t="s">
        <v>359</v>
      </c>
      <c r="C11" s="148" t="s">
        <v>7</v>
      </c>
      <c r="D11" s="117">
        <v>30</v>
      </c>
      <c r="E11" s="113"/>
    </row>
    <row r="12" spans="1:5" ht="18" customHeight="1">
      <c r="A12" s="348" t="s">
        <v>168</v>
      </c>
      <c r="B12" s="148" t="s">
        <v>364</v>
      </c>
      <c r="C12" s="148" t="s">
        <v>8</v>
      </c>
      <c r="D12" s="117">
        <v>12</v>
      </c>
      <c r="E12" s="112"/>
    </row>
    <row r="13" spans="1:5" ht="18" customHeight="1">
      <c r="A13" s="114"/>
      <c r="D13" s="346"/>
      <c r="E13" s="112"/>
    </row>
    <row r="14" spans="1:5" ht="18" customHeight="1">
      <c r="A14" s="121" t="s">
        <v>54</v>
      </c>
      <c r="B14" s="110"/>
      <c r="C14" s="110"/>
      <c r="D14" s="117"/>
      <c r="E14" s="113"/>
    </row>
    <row r="15" spans="1:5" ht="18" customHeight="1">
      <c r="A15" s="352" t="s">
        <v>166</v>
      </c>
      <c r="B15" s="351" t="s">
        <v>362</v>
      </c>
      <c r="C15" s="351" t="s">
        <v>8</v>
      </c>
      <c r="D15" s="117">
        <v>10</v>
      </c>
      <c r="E15" s="113"/>
    </row>
    <row r="16" spans="1:5" ht="18" customHeight="1">
      <c r="A16" s="114"/>
      <c r="B16" s="36"/>
      <c r="C16" s="36"/>
      <c r="D16" s="117"/>
      <c r="E16" s="112"/>
    </row>
    <row r="17" spans="1:5" ht="18" customHeight="1">
      <c r="A17" s="121" t="s">
        <v>169</v>
      </c>
      <c r="B17" s="110"/>
      <c r="C17" s="110"/>
      <c r="D17" s="117"/>
      <c r="E17" s="113"/>
    </row>
    <row r="18" spans="1:5" ht="18" customHeight="1">
      <c r="A18" s="353" t="s">
        <v>166</v>
      </c>
      <c r="B18" s="354" t="s">
        <v>170</v>
      </c>
      <c r="C18" s="354"/>
      <c r="D18" s="347">
        <v>20</v>
      </c>
      <c r="E18" s="113"/>
    </row>
    <row r="19" spans="1:5" ht="18" customHeight="1">
      <c r="A19" s="122"/>
      <c r="B19" s="125"/>
      <c r="C19" s="125"/>
      <c r="D19" s="125"/>
      <c r="E19" s="126"/>
    </row>
    <row r="20" spans="1:5" ht="23.25" customHeight="1" thickBot="1">
      <c r="A20" s="122"/>
      <c r="B20" s="123"/>
      <c r="C20" s="138" t="s">
        <v>183</v>
      </c>
      <c r="D20" s="139">
        <f>SUM(D1:D18)</f>
        <v>234</v>
      </c>
      <c r="E20" s="124"/>
    </row>
    <row r="21" spans="1:5" ht="18" customHeight="1" thickTop="1">
      <c r="A21" s="114"/>
      <c r="B21" s="145" t="s">
        <v>184</v>
      </c>
      <c r="C21" s="38"/>
      <c r="D21" s="118"/>
      <c r="E21" s="115"/>
    </row>
    <row r="22" spans="1:5" ht="18" customHeight="1">
      <c r="A22" s="134" t="s">
        <v>171</v>
      </c>
      <c r="B22" s="132"/>
      <c r="C22" s="45"/>
      <c r="D22" s="127"/>
      <c r="E22" s="130"/>
    </row>
    <row r="23" spans="1:5" ht="9.75" customHeight="1">
      <c r="A23" s="134"/>
      <c r="B23" s="132"/>
      <c r="C23" s="45"/>
      <c r="D23" s="127"/>
      <c r="E23" s="130"/>
    </row>
    <row r="24" spans="1:5" ht="18" customHeight="1">
      <c r="A24" s="135" t="s">
        <v>173</v>
      </c>
      <c r="B24" s="128"/>
      <c r="C24" s="128"/>
      <c r="D24" s="129"/>
      <c r="E24" s="131"/>
    </row>
    <row r="25" spans="1:5" ht="18" customHeight="1">
      <c r="A25" s="133" t="s">
        <v>174</v>
      </c>
      <c r="B25" s="26"/>
      <c r="C25" s="26"/>
      <c r="D25" s="136"/>
      <c r="E25" s="137"/>
    </row>
    <row r="26" spans="1:5" ht="9" customHeight="1">
      <c r="A26" s="141"/>
      <c r="B26" s="26"/>
      <c r="C26" s="26"/>
      <c r="D26" s="136"/>
      <c r="E26" s="137"/>
    </row>
    <row r="27" spans="1:5" ht="18" customHeight="1">
      <c r="A27" s="141" t="s">
        <v>176</v>
      </c>
      <c r="B27" s="26"/>
      <c r="C27" s="26"/>
      <c r="D27" s="136"/>
      <c r="E27" s="137"/>
    </row>
    <row r="28" spans="1:5" ht="18" customHeight="1">
      <c r="A28" s="141" t="s">
        <v>177</v>
      </c>
      <c r="B28" s="26"/>
      <c r="C28" s="26"/>
      <c r="D28" s="136"/>
      <c r="E28" s="137"/>
    </row>
    <row r="29" spans="1:5" ht="18" customHeight="1">
      <c r="A29" s="141" t="s">
        <v>178</v>
      </c>
      <c r="B29" s="26"/>
      <c r="C29" s="26"/>
      <c r="D29" s="136"/>
      <c r="E29" s="137"/>
    </row>
    <row r="30" spans="1:5" ht="9.75" customHeight="1">
      <c r="A30" s="141"/>
      <c r="B30" s="26"/>
      <c r="C30" s="26"/>
      <c r="D30" s="136"/>
      <c r="E30" s="137"/>
    </row>
    <row r="31" spans="1:5" ht="18" customHeight="1">
      <c r="A31" s="141" t="s">
        <v>179</v>
      </c>
      <c r="B31" s="26"/>
      <c r="C31" s="26"/>
      <c r="D31" s="136"/>
      <c r="E31" s="137"/>
    </row>
    <row r="32" spans="1:5" ht="18" customHeight="1">
      <c r="A32" s="141" t="s">
        <v>659</v>
      </c>
      <c r="B32" s="26"/>
      <c r="C32" s="26"/>
      <c r="D32" s="136"/>
      <c r="E32" s="137"/>
    </row>
    <row r="33" spans="1:5" ht="18" customHeight="1">
      <c r="A33" s="141" t="s">
        <v>180</v>
      </c>
      <c r="B33" s="26"/>
      <c r="C33" s="26"/>
      <c r="D33" s="136"/>
      <c r="E33" s="137"/>
    </row>
    <row r="34" spans="1:5" ht="9.75" customHeight="1">
      <c r="A34" s="141"/>
      <c r="B34" s="26"/>
      <c r="C34" s="26"/>
      <c r="D34" s="136"/>
      <c r="E34" s="137"/>
    </row>
    <row r="35" spans="1:5" ht="18" customHeight="1">
      <c r="A35" s="141" t="s">
        <v>175</v>
      </c>
      <c r="B35" s="26"/>
      <c r="C35" s="26"/>
      <c r="D35" s="136"/>
      <c r="E35" s="137"/>
    </row>
    <row r="36" spans="1:5" ht="18" customHeight="1">
      <c r="A36" s="141" t="s">
        <v>225</v>
      </c>
      <c r="B36" s="26"/>
      <c r="C36" s="26"/>
      <c r="D36" s="136"/>
      <c r="E36" s="137"/>
    </row>
    <row r="37" spans="1:5" ht="18" customHeight="1">
      <c r="A37" s="141" t="s">
        <v>660</v>
      </c>
      <c r="B37" s="26"/>
      <c r="C37" s="26"/>
      <c r="D37" s="136"/>
      <c r="E37" s="137"/>
    </row>
    <row r="38" spans="1:5" ht="18" customHeight="1">
      <c r="A38" s="141" t="s">
        <v>661</v>
      </c>
      <c r="B38" s="26"/>
      <c r="C38" s="26"/>
      <c r="D38" s="136"/>
      <c r="E38" s="137"/>
    </row>
    <row r="39" spans="1:5" ht="18" customHeight="1">
      <c r="A39" s="141"/>
      <c r="B39" s="26"/>
      <c r="C39" s="26"/>
      <c r="D39" s="136"/>
      <c r="E39" s="137"/>
    </row>
    <row r="40" spans="1:5" ht="9" customHeight="1">
      <c r="A40" s="141"/>
      <c r="B40" s="26"/>
      <c r="C40" s="26"/>
      <c r="D40" s="136"/>
      <c r="E40" s="137"/>
    </row>
    <row r="41" spans="1:5" ht="20.25" customHeight="1">
      <c r="A41" s="174" t="s">
        <v>662</v>
      </c>
      <c r="B41" s="26"/>
      <c r="C41" s="26"/>
      <c r="D41" s="136"/>
      <c r="E41" s="137"/>
    </row>
    <row r="42" spans="1:5" ht="20.25" customHeight="1">
      <c r="A42" s="174" t="s">
        <v>181</v>
      </c>
      <c r="B42" s="26"/>
      <c r="C42" s="26"/>
      <c r="D42" s="136"/>
      <c r="E42" s="137"/>
    </row>
    <row r="43" spans="1:5" ht="21" customHeight="1" thickBot="1">
      <c r="A43" s="175" t="s">
        <v>182</v>
      </c>
      <c r="B43" s="142"/>
      <c r="C43" s="142"/>
      <c r="D43" s="143"/>
      <c r="E43" s="144"/>
    </row>
    <row r="44" spans="1:5" ht="12.75">
      <c r="A44" s="2"/>
      <c r="B44" s="2"/>
      <c r="C44" s="2"/>
      <c r="D44" s="119"/>
      <c r="E44" s="2"/>
    </row>
    <row r="45" spans="1:5" ht="12.75">
      <c r="A45" s="2"/>
      <c r="B45" s="2"/>
      <c r="C45" s="2"/>
      <c r="D45" s="119"/>
      <c r="E45" s="2"/>
    </row>
    <row r="46" spans="1:5" ht="12.75">
      <c r="A46" s="2"/>
      <c r="B46" s="2"/>
      <c r="C46" s="2"/>
      <c r="D46" s="119"/>
      <c r="E46" s="2"/>
    </row>
    <row r="47" spans="1:5" ht="12.75">
      <c r="A47" s="2"/>
      <c r="B47" s="2"/>
      <c r="C47" s="2"/>
      <c r="D47" s="119"/>
      <c r="E47" s="2"/>
    </row>
    <row r="48" spans="1:5" ht="12.75">
      <c r="A48" s="2"/>
      <c r="B48" s="2"/>
      <c r="C48" s="2"/>
      <c r="D48" s="119"/>
      <c r="E48" s="2"/>
    </row>
    <row r="49" spans="1:5" ht="12.75">
      <c r="A49" s="2"/>
      <c r="B49" s="2"/>
      <c r="C49" s="2"/>
      <c r="D49" s="119"/>
      <c r="E49" s="2"/>
    </row>
    <row r="50" spans="1:5" ht="12.75">
      <c r="A50" s="2"/>
      <c r="B50" s="2"/>
      <c r="C50" s="2"/>
      <c r="D50" s="119"/>
      <c r="E50" s="2"/>
    </row>
    <row r="51" spans="1:5" ht="12.75">
      <c r="A51" s="2"/>
      <c r="B51" s="2"/>
      <c r="C51" s="2"/>
      <c r="D51" s="119"/>
      <c r="E51" s="2"/>
    </row>
    <row r="52" spans="1:5" ht="12.75">
      <c r="A52" s="2"/>
      <c r="B52" s="2"/>
      <c r="C52" s="2"/>
      <c r="D52" s="119"/>
      <c r="E52" s="2"/>
    </row>
    <row r="53" spans="1:5" ht="12.75">
      <c r="A53" s="2"/>
      <c r="B53" s="2"/>
      <c r="C53" s="2"/>
      <c r="D53" s="119"/>
      <c r="E53" s="2"/>
    </row>
    <row r="54" spans="1:5" ht="12.75">
      <c r="A54" s="2"/>
      <c r="B54" s="2"/>
      <c r="C54" s="2"/>
      <c r="D54" s="119"/>
      <c r="E54" s="2"/>
    </row>
    <row r="55" spans="1:5" ht="12.75">
      <c r="A55" s="2"/>
      <c r="B55" s="2"/>
      <c r="C55" s="2"/>
      <c r="D55" s="119"/>
      <c r="E55" s="2"/>
    </row>
    <row r="56" spans="1:5" ht="12.75">
      <c r="A56" s="2"/>
      <c r="B56" s="2"/>
      <c r="C56" s="2"/>
      <c r="D56" s="119"/>
      <c r="E56" s="2"/>
    </row>
    <row r="57" spans="1:5" ht="12.75">
      <c r="A57" s="2"/>
      <c r="B57" s="2"/>
      <c r="C57" s="2"/>
      <c r="D57" s="119"/>
      <c r="E57" s="2"/>
    </row>
    <row r="58" spans="1:5" ht="12.75">
      <c r="A58" s="2"/>
      <c r="B58" s="2"/>
      <c r="C58" s="2"/>
      <c r="D58" s="119"/>
      <c r="E58" s="2"/>
    </row>
    <row r="59" spans="1:5" ht="12.75">
      <c r="A59" s="2"/>
      <c r="B59" s="2"/>
      <c r="C59" s="2"/>
      <c r="D59" s="119"/>
      <c r="E59" s="2"/>
    </row>
    <row r="60" spans="1:5" ht="12.75">
      <c r="A60" s="2"/>
      <c r="B60" s="2"/>
      <c r="C60" s="2"/>
      <c r="D60" s="119"/>
      <c r="E60" s="2"/>
    </row>
    <row r="61" spans="1:5" ht="12.75">
      <c r="A61" s="2"/>
      <c r="B61" s="2"/>
      <c r="C61" s="2"/>
      <c r="D61" s="119"/>
      <c r="E61" s="2"/>
    </row>
    <row r="62" spans="1:5" ht="12.75">
      <c r="A62" s="2"/>
      <c r="B62" s="2"/>
      <c r="C62" s="2"/>
      <c r="D62" s="119"/>
      <c r="E62" s="2"/>
    </row>
    <row r="63" spans="1:5" ht="12.75">
      <c r="A63" s="2"/>
      <c r="B63" s="2"/>
      <c r="C63" s="2"/>
      <c r="D63" s="119"/>
      <c r="E63" s="2"/>
    </row>
    <row r="64" spans="1:5" ht="12.75">
      <c r="A64" s="2"/>
      <c r="B64" s="2"/>
      <c r="C64" s="2"/>
      <c r="D64" s="119"/>
      <c r="E64" s="2"/>
    </row>
    <row r="65" spans="1:5" ht="12.75">
      <c r="A65" s="2"/>
      <c r="B65" s="2"/>
      <c r="C65" s="2"/>
      <c r="D65" s="119"/>
      <c r="E65" s="2"/>
    </row>
    <row r="66" spans="1:5" ht="12.75">
      <c r="A66" s="2"/>
      <c r="B66" s="2"/>
      <c r="C66" s="2"/>
      <c r="D66" s="119"/>
      <c r="E66" s="2"/>
    </row>
    <row r="67" spans="1:5" ht="12.75">
      <c r="A67" s="2"/>
      <c r="B67" s="2"/>
      <c r="C67" s="2"/>
      <c r="D67" s="119"/>
      <c r="E67" s="2"/>
    </row>
    <row r="68" spans="1:5" ht="12.75">
      <c r="A68" s="2"/>
      <c r="B68" s="2"/>
      <c r="C68" s="2"/>
      <c r="D68" s="119"/>
      <c r="E68" s="2"/>
    </row>
    <row r="69" spans="1:5" ht="12.75">
      <c r="A69" s="2"/>
      <c r="B69" s="2"/>
      <c r="C69" s="2"/>
      <c r="D69" s="119"/>
      <c r="E69" s="2"/>
    </row>
    <row r="70" spans="1:5" ht="12.75">
      <c r="A70" s="2"/>
      <c r="B70" s="2"/>
      <c r="C70" s="2"/>
      <c r="D70" s="119"/>
      <c r="E70" s="2"/>
    </row>
    <row r="71" spans="1:5" ht="12.75">
      <c r="A71" s="2"/>
      <c r="B71" s="2"/>
      <c r="C71" s="2"/>
      <c r="D71" s="119"/>
      <c r="E71" s="2"/>
    </row>
    <row r="72" spans="1:5" ht="12.75">
      <c r="A72" s="2"/>
      <c r="B72" s="2"/>
      <c r="C72" s="2"/>
      <c r="D72" s="119"/>
      <c r="E72" s="2"/>
    </row>
    <row r="73" spans="1:5" ht="12.75">
      <c r="A73" s="2"/>
      <c r="B73" s="2"/>
      <c r="C73" s="2"/>
      <c r="D73" s="119"/>
      <c r="E73" s="2"/>
    </row>
    <row r="74" spans="1:5" ht="12.75">
      <c r="A74" s="2"/>
      <c r="B74" s="2"/>
      <c r="C74" s="2"/>
      <c r="D74" s="119"/>
      <c r="E74" s="2"/>
    </row>
    <row r="75" spans="1:5" ht="12.75">
      <c r="A75" s="2"/>
      <c r="B75" s="2"/>
      <c r="C75" s="2"/>
      <c r="D75" s="119"/>
      <c r="E75" s="2"/>
    </row>
    <row r="76" spans="1:5" ht="12.75">
      <c r="A76" s="2"/>
      <c r="B76" s="2"/>
      <c r="C76" s="2"/>
      <c r="D76" s="119"/>
      <c r="E76" s="2"/>
    </row>
    <row r="77" spans="1:5" ht="12.75">
      <c r="A77" s="2"/>
      <c r="B77" s="2"/>
      <c r="C77" s="2"/>
      <c r="D77" s="119"/>
      <c r="E77" s="2"/>
    </row>
    <row r="78" spans="1:5" ht="12.75">
      <c r="A78" s="2"/>
      <c r="B78" s="2"/>
      <c r="C78" s="2"/>
      <c r="D78" s="119"/>
      <c r="E78" s="2"/>
    </row>
    <row r="79" spans="1:5" ht="12.75">
      <c r="A79" s="2"/>
      <c r="B79" s="2"/>
      <c r="C79" s="2"/>
      <c r="D79" s="119"/>
      <c r="E79" s="2"/>
    </row>
    <row r="80" spans="1:5" ht="12.75">
      <c r="A80" s="2"/>
      <c r="B80" s="2"/>
      <c r="C80" s="2"/>
      <c r="D80" s="119"/>
      <c r="E80" s="2"/>
    </row>
    <row r="81" spans="1:5" ht="12.75">
      <c r="A81" s="2"/>
      <c r="B81" s="2"/>
      <c r="C81" s="2"/>
      <c r="D81" s="119"/>
      <c r="E81" s="2"/>
    </row>
    <row r="82" spans="1:5" ht="12.75">
      <c r="A82" s="2"/>
      <c r="B82" s="2"/>
      <c r="C82" s="2"/>
      <c r="D82" s="119"/>
      <c r="E82" s="2"/>
    </row>
    <row r="83" spans="1:5" ht="12.75">
      <c r="A83" s="2"/>
      <c r="B83" s="2"/>
      <c r="C83" s="2"/>
      <c r="D83" s="119"/>
      <c r="E83" s="2"/>
    </row>
    <row r="84" spans="1:5" ht="12.75">
      <c r="A84" s="2"/>
      <c r="B84" s="2"/>
      <c r="C84" s="2"/>
      <c r="D84" s="119"/>
      <c r="E84" s="2"/>
    </row>
    <row r="85" spans="1:5" ht="12.75">
      <c r="A85" s="2"/>
      <c r="B85" s="2"/>
      <c r="C85" s="2"/>
      <c r="D85" s="119"/>
      <c r="E85" s="2"/>
    </row>
    <row r="86" spans="1:5" ht="12.75">
      <c r="A86" s="2"/>
      <c r="B86" s="2"/>
      <c r="C86" s="2"/>
      <c r="D86" s="119"/>
      <c r="E86" s="2"/>
    </row>
    <row r="87" spans="1:5" ht="12.75">
      <c r="A87" s="2"/>
      <c r="B87" s="2"/>
      <c r="C87" s="2"/>
      <c r="D87" s="119"/>
      <c r="E87" s="2"/>
    </row>
    <row r="88" spans="1:5" ht="12.75">
      <c r="A88" s="2"/>
      <c r="B88" s="2"/>
      <c r="C88" s="2"/>
      <c r="D88" s="119"/>
      <c r="E88" s="2"/>
    </row>
    <row r="89" spans="1:5" ht="12.75">
      <c r="A89" s="2"/>
      <c r="B89" s="2"/>
      <c r="C89" s="2"/>
      <c r="D89" s="119"/>
      <c r="E89" s="2"/>
    </row>
    <row r="90" spans="1:5" ht="12.75">
      <c r="A90" s="2"/>
      <c r="B90" s="2"/>
      <c r="C90" s="2"/>
      <c r="D90" s="119"/>
      <c r="E90" s="2"/>
    </row>
    <row r="91" spans="1:5" ht="12.75">
      <c r="A91" s="2"/>
      <c r="B91" s="2"/>
      <c r="C91" s="2"/>
      <c r="D91" s="119"/>
      <c r="E91" s="2"/>
    </row>
    <row r="92" spans="1:5" ht="12.75">
      <c r="A92" s="2"/>
      <c r="B92" s="2"/>
      <c r="C92" s="2"/>
      <c r="D92" s="119"/>
      <c r="E92" s="2"/>
    </row>
    <row r="93" spans="1:5" ht="12.75">
      <c r="A93" s="2"/>
      <c r="B93" s="2"/>
      <c r="C93" s="2"/>
      <c r="D93" s="119"/>
      <c r="E93" s="2"/>
    </row>
    <row r="94" spans="1:5" ht="12.75">
      <c r="A94" s="2"/>
      <c r="B94" s="2"/>
      <c r="C94" s="2"/>
      <c r="D94" s="119"/>
      <c r="E94" s="2"/>
    </row>
    <row r="95" spans="1:5" ht="12.75">
      <c r="A95" s="2"/>
      <c r="B95" s="2"/>
      <c r="C95" s="2"/>
      <c r="D95" s="119"/>
      <c r="E95" s="2"/>
    </row>
    <row r="96" spans="1:5" ht="12.75">
      <c r="A96" s="2"/>
      <c r="B96" s="2"/>
      <c r="C96" s="2"/>
      <c r="D96" s="119"/>
      <c r="E96" s="2"/>
    </row>
    <row r="97" spans="1:5" ht="12.75">
      <c r="A97" s="2"/>
      <c r="B97" s="2"/>
      <c r="C97" s="2"/>
      <c r="D97" s="119"/>
      <c r="E97" s="2"/>
    </row>
    <row r="98" spans="1:5" ht="12.75">
      <c r="A98" s="2"/>
      <c r="B98" s="2"/>
      <c r="C98" s="2"/>
      <c r="D98" s="119"/>
      <c r="E98" s="2"/>
    </row>
    <row r="99" spans="1:5" ht="12.75">
      <c r="A99" s="2"/>
      <c r="B99" s="2"/>
      <c r="C99" s="2"/>
      <c r="D99" s="119"/>
      <c r="E99" s="2"/>
    </row>
    <row r="100" spans="1:5" ht="12.75">
      <c r="A100" s="2"/>
      <c r="B100" s="2"/>
      <c r="C100" s="2"/>
      <c r="D100" s="119"/>
      <c r="E100" s="2"/>
    </row>
    <row r="101" spans="1:5" ht="12.75">
      <c r="A101" s="2"/>
      <c r="B101" s="2"/>
      <c r="C101" s="2"/>
      <c r="D101" s="119"/>
      <c r="E101" s="2"/>
    </row>
    <row r="102" spans="1:5" ht="12.75">
      <c r="A102" s="2"/>
      <c r="B102" s="2"/>
      <c r="C102" s="2"/>
      <c r="D102" s="119"/>
      <c r="E102" s="2"/>
    </row>
    <row r="103" spans="1:5" ht="12.75">
      <c r="A103" s="2"/>
      <c r="B103" s="2"/>
      <c r="C103" s="2"/>
      <c r="D103" s="119"/>
      <c r="E103" s="2"/>
    </row>
    <row r="104" spans="1:5" ht="12.75">
      <c r="A104" s="2"/>
      <c r="B104" s="2"/>
      <c r="C104" s="2"/>
      <c r="D104" s="119"/>
      <c r="E104" s="2"/>
    </row>
    <row r="105" spans="1:5" ht="12.75">
      <c r="A105" s="2"/>
      <c r="B105" s="2"/>
      <c r="C105" s="2"/>
      <c r="D105" s="119"/>
      <c r="E105" s="2"/>
    </row>
    <row r="106" spans="1:5" ht="12.75">
      <c r="A106" s="2"/>
      <c r="B106" s="2"/>
      <c r="C106" s="2"/>
      <c r="D106" s="119"/>
      <c r="E106" s="2"/>
    </row>
    <row r="107" spans="1:5" ht="12.75">
      <c r="A107" s="2"/>
      <c r="B107" s="2"/>
      <c r="C107" s="2"/>
      <c r="D107" s="119"/>
      <c r="E107" s="2"/>
    </row>
    <row r="108" spans="1:5" ht="12.75">
      <c r="A108" s="2"/>
      <c r="B108" s="2"/>
      <c r="C108" s="2"/>
      <c r="D108" s="119"/>
      <c r="E108" s="2"/>
    </row>
    <row r="109" spans="1:5" ht="12.75">
      <c r="A109" s="2"/>
      <c r="B109" s="2"/>
      <c r="C109" s="2"/>
      <c r="D109" s="119"/>
      <c r="E109" s="2"/>
    </row>
    <row r="110" spans="1:5" ht="12.75">
      <c r="A110" s="2"/>
      <c r="B110" s="2"/>
      <c r="C110" s="2"/>
      <c r="D110" s="119"/>
      <c r="E110" s="2"/>
    </row>
    <row r="111" spans="1:5" ht="12.75">
      <c r="A111" s="2"/>
      <c r="B111" s="2"/>
      <c r="C111" s="2"/>
      <c r="D111" s="119"/>
      <c r="E111" s="2"/>
    </row>
    <row r="112" spans="1:5" ht="12.75">
      <c r="A112" s="2"/>
      <c r="B112" s="2"/>
      <c r="C112" s="2"/>
      <c r="D112" s="119"/>
      <c r="E112" s="2"/>
    </row>
    <row r="113" spans="1:5" ht="12.75">
      <c r="A113" s="2"/>
      <c r="B113" s="2"/>
      <c r="C113" s="2"/>
      <c r="D113" s="119"/>
      <c r="E113" s="2"/>
    </row>
    <row r="114" spans="1:5" ht="12.75">
      <c r="A114" s="2"/>
      <c r="B114" s="2"/>
      <c r="C114" s="2"/>
      <c r="D114" s="119"/>
      <c r="E114" s="2"/>
    </row>
    <row r="115" spans="1:5" ht="12.75">
      <c r="A115" s="2"/>
      <c r="B115" s="2"/>
      <c r="C115" s="2"/>
      <c r="D115" s="119"/>
      <c r="E115" s="2"/>
    </row>
    <row r="116" spans="1:5" ht="12.75">
      <c r="A116" s="2"/>
      <c r="B116" s="2"/>
      <c r="C116" s="2"/>
      <c r="D116" s="119"/>
      <c r="E116" s="2"/>
    </row>
    <row r="117" spans="1:5" ht="12.75">
      <c r="A117" s="2"/>
      <c r="B117" s="2"/>
      <c r="C117" s="2"/>
      <c r="D117" s="119"/>
      <c r="E117" s="2"/>
    </row>
    <row r="118" spans="1:5" ht="12.75">
      <c r="A118" s="2"/>
      <c r="B118" s="2"/>
      <c r="C118" s="2"/>
      <c r="D118" s="119"/>
      <c r="E118" s="2"/>
    </row>
    <row r="119" spans="1:5" ht="12.75">
      <c r="A119" s="2"/>
      <c r="B119" s="2"/>
      <c r="C119" s="2"/>
      <c r="D119" s="119"/>
      <c r="E119" s="2"/>
    </row>
    <row r="120" spans="1:5" ht="12.75">
      <c r="A120" s="2"/>
      <c r="B120" s="2"/>
      <c r="C120" s="2"/>
      <c r="D120" s="119"/>
      <c r="E120" s="2"/>
    </row>
    <row r="121" spans="1:5" ht="12.75">
      <c r="A121" s="2"/>
      <c r="B121" s="2"/>
      <c r="C121" s="2"/>
      <c r="D121" s="119"/>
      <c r="E121" s="2"/>
    </row>
    <row r="122" spans="1:5" ht="12.75">
      <c r="A122" s="2"/>
      <c r="B122" s="2"/>
      <c r="C122" s="2"/>
      <c r="D122" s="119"/>
      <c r="E122" s="2"/>
    </row>
    <row r="123" spans="1:5" ht="12.75">
      <c r="A123" s="2"/>
      <c r="B123" s="2"/>
      <c r="C123" s="2"/>
      <c r="D123" s="119"/>
      <c r="E123" s="2"/>
    </row>
    <row r="124" spans="1:5" ht="12.75">
      <c r="A124" s="2"/>
      <c r="B124" s="2"/>
      <c r="C124" s="2"/>
      <c r="D124" s="119"/>
      <c r="E124" s="2"/>
    </row>
    <row r="125" spans="1:5" ht="12.75">
      <c r="A125" s="2"/>
      <c r="B125" s="2"/>
      <c r="C125" s="2"/>
      <c r="D125" s="119"/>
      <c r="E125" s="2"/>
    </row>
    <row r="126" spans="1:5" ht="12.75">
      <c r="A126" s="2"/>
      <c r="B126" s="2"/>
      <c r="C126" s="2"/>
      <c r="D126" s="119"/>
      <c r="E126" s="2"/>
    </row>
    <row r="127" spans="1:5" ht="12.75">
      <c r="A127" s="2"/>
      <c r="B127" s="2"/>
      <c r="C127" s="2"/>
      <c r="D127" s="119"/>
      <c r="E127" s="2"/>
    </row>
    <row r="128" spans="1:5" ht="12.75">
      <c r="A128" s="2"/>
      <c r="B128" s="2"/>
      <c r="C128" s="2"/>
      <c r="D128" s="119"/>
      <c r="E128" s="2"/>
    </row>
    <row r="129" spans="1:5" ht="12.75">
      <c r="A129" s="2"/>
      <c r="B129" s="2"/>
      <c r="C129" s="2"/>
      <c r="D129" s="119"/>
      <c r="E129" s="2"/>
    </row>
    <row r="130" spans="1:5" ht="12.75">
      <c r="A130" s="2"/>
      <c r="B130" s="2"/>
      <c r="C130" s="2"/>
      <c r="D130" s="119"/>
      <c r="E130" s="2"/>
    </row>
    <row r="131" spans="1:5" ht="12.75">
      <c r="A131" s="2"/>
      <c r="B131" s="2"/>
      <c r="C131" s="2"/>
      <c r="D131" s="119"/>
      <c r="E131" s="2"/>
    </row>
    <row r="132" spans="1:5" ht="12.75">
      <c r="A132" s="2"/>
      <c r="B132" s="2"/>
      <c r="C132" s="2"/>
      <c r="D132" s="119"/>
      <c r="E132" s="2"/>
    </row>
    <row r="133" spans="1:5" ht="12.75">
      <c r="A133" s="2"/>
      <c r="B133" s="2"/>
      <c r="C133" s="2"/>
      <c r="D133" s="119"/>
      <c r="E133" s="2"/>
    </row>
    <row r="134" spans="1:5" ht="12.75">
      <c r="A134" s="2"/>
      <c r="B134" s="2"/>
      <c r="C134" s="2"/>
      <c r="D134" s="119"/>
      <c r="E134" s="2"/>
    </row>
    <row r="135" spans="1:5" ht="12.75">
      <c r="A135" s="2"/>
      <c r="B135" s="2"/>
      <c r="C135" s="2"/>
      <c r="D135" s="119"/>
      <c r="E135" s="2"/>
    </row>
    <row r="136" spans="1:5" ht="12.75">
      <c r="A136" s="2"/>
      <c r="B136" s="2"/>
      <c r="C136" s="2"/>
      <c r="D136" s="119"/>
      <c r="E136" s="2"/>
    </row>
    <row r="137" spans="1:5" ht="12.75">
      <c r="A137" s="2"/>
      <c r="B137" s="2"/>
      <c r="C137" s="2"/>
      <c r="D137" s="119"/>
      <c r="E137" s="2"/>
    </row>
    <row r="138" spans="1:5" ht="12.75">
      <c r="A138" s="2"/>
      <c r="B138" s="2"/>
      <c r="C138" s="2"/>
      <c r="D138" s="119"/>
      <c r="E138" s="2"/>
    </row>
    <row r="139" spans="1:5" ht="12.75">
      <c r="A139" s="2"/>
      <c r="B139" s="2"/>
      <c r="C139" s="2"/>
      <c r="D139" s="119"/>
      <c r="E139" s="2"/>
    </row>
    <row r="140" spans="1:5" ht="12.75">
      <c r="A140" s="2"/>
      <c r="B140" s="2"/>
      <c r="C140" s="2"/>
      <c r="D140" s="119"/>
      <c r="E140" s="2"/>
    </row>
    <row r="141" spans="1:5" ht="12.75">
      <c r="A141" s="2"/>
      <c r="B141" s="2"/>
      <c r="C141" s="2"/>
      <c r="D141" s="119"/>
      <c r="E141" s="2"/>
    </row>
    <row r="142" spans="1:5" ht="12.75">
      <c r="A142" s="2"/>
      <c r="B142" s="2"/>
      <c r="C142" s="2"/>
      <c r="D142" s="119"/>
      <c r="E142" s="2"/>
    </row>
    <row r="143" spans="1:5" ht="12.75">
      <c r="A143" s="2"/>
      <c r="B143" s="2"/>
      <c r="C143" s="2"/>
      <c r="D143" s="119"/>
      <c r="E143" s="2"/>
    </row>
    <row r="144" spans="1:5" ht="12.75">
      <c r="A144" s="2"/>
      <c r="B144" s="2"/>
      <c r="C144" s="2"/>
      <c r="D144" s="119"/>
      <c r="E144" s="2"/>
    </row>
    <row r="145" spans="1:5" ht="12.75">
      <c r="A145" s="2"/>
      <c r="B145" s="2"/>
      <c r="C145" s="2"/>
      <c r="D145" s="119"/>
      <c r="E145" s="2"/>
    </row>
    <row r="146" spans="1:5" ht="12.75">
      <c r="A146" s="2"/>
      <c r="B146" s="2"/>
      <c r="C146" s="2"/>
      <c r="D146" s="119"/>
      <c r="E146" s="2"/>
    </row>
    <row r="147" spans="1:5" ht="12.75">
      <c r="A147" s="2"/>
      <c r="B147" s="2"/>
      <c r="C147" s="2"/>
      <c r="D147" s="119"/>
      <c r="E147" s="2"/>
    </row>
    <row r="148" spans="1:5" ht="12.75">
      <c r="A148" s="2"/>
      <c r="B148" s="2"/>
      <c r="C148" s="2"/>
      <c r="D148" s="119"/>
      <c r="E148" s="2"/>
    </row>
    <row r="149" spans="1:5" ht="12.75">
      <c r="A149" s="2"/>
      <c r="B149" s="2"/>
      <c r="C149" s="2"/>
      <c r="D149" s="119"/>
      <c r="E149" s="2"/>
    </row>
    <row r="150" spans="1:5" ht="12.75">
      <c r="A150" s="2"/>
      <c r="B150" s="2"/>
      <c r="C150" s="2"/>
      <c r="D150" s="119"/>
      <c r="E150" s="2"/>
    </row>
    <row r="151" spans="1:5" ht="12.75">
      <c r="A151" s="2"/>
      <c r="B151" s="2"/>
      <c r="C151" s="2"/>
      <c r="D151" s="119"/>
      <c r="E151" s="2"/>
    </row>
    <row r="152" spans="1:5" ht="12.75">
      <c r="A152" s="2"/>
      <c r="B152" s="2"/>
      <c r="C152" s="2"/>
      <c r="D152" s="119"/>
      <c r="E152" s="2"/>
    </row>
    <row r="153" spans="1:5" ht="12.75">
      <c r="A153" s="2"/>
      <c r="B153" s="2"/>
      <c r="C153" s="2"/>
      <c r="D153" s="119"/>
      <c r="E153" s="2"/>
    </row>
    <row r="154" spans="1:5" ht="12.75">
      <c r="A154" s="2"/>
      <c r="B154" s="2"/>
      <c r="C154" s="2"/>
      <c r="D154" s="119"/>
      <c r="E154" s="2"/>
    </row>
    <row r="155" spans="1:5" ht="12.75">
      <c r="A155" s="2"/>
      <c r="B155" s="2"/>
      <c r="C155" s="2"/>
      <c r="D155" s="119"/>
      <c r="E155" s="2"/>
    </row>
    <row r="156" spans="1:5" ht="12.75">
      <c r="A156" s="2"/>
      <c r="B156" s="2"/>
      <c r="C156" s="2"/>
      <c r="D156" s="119"/>
      <c r="E156" s="2"/>
    </row>
    <row r="157" spans="1:5" ht="12.75">
      <c r="A157" s="2"/>
      <c r="B157" s="2"/>
      <c r="C157" s="2"/>
      <c r="D157" s="119"/>
      <c r="E157" s="2"/>
    </row>
    <row r="158" spans="1:5" ht="12.75">
      <c r="A158" s="2"/>
      <c r="B158" s="2"/>
      <c r="C158" s="2"/>
      <c r="D158" s="119"/>
      <c r="E158" s="2"/>
    </row>
    <row r="159" spans="1:5" ht="12.75">
      <c r="A159" s="2"/>
      <c r="B159" s="2"/>
      <c r="C159" s="2"/>
      <c r="D159" s="119"/>
      <c r="E159" s="2"/>
    </row>
    <row r="160" spans="1:5" ht="12.75">
      <c r="A160" s="2"/>
      <c r="B160" s="2"/>
      <c r="C160" s="2"/>
      <c r="D160" s="119"/>
      <c r="E160" s="2"/>
    </row>
    <row r="161" spans="1:5" ht="12.75">
      <c r="A161" s="2"/>
      <c r="B161" s="2"/>
      <c r="C161" s="2"/>
      <c r="D161" s="119"/>
      <c r="E161" s="2"/>
    </row>
    <row r="162" spans="1:5" ht="12.75">
      <c r="A162" s="2"/>
      <c r="B162" s="2"/>
      <c r="C162" s="2"/>
      <c r="D162" s="119"/>
      <c r="E162" s="2"/>
    </row>
    <row r="163" spans="1:5" ht="12.75">
      <c r="A163" s="2"/>
      <c r="B163" s="2"/>
      <c r="C163" s="2"/>
      <c r="D163" s="119"/>
      <c r="E163" s="2"/>
    </row>
    <row r="164" spans="1:5" ht="12.75">
      <c r="A164" s="2"/>
      <c r="B164" s="2"/>
      <c r="C164" s="2"/>
      <c r="D164" s="119"/>
      <c r="E164" s="2"/>
    </row>
    <row r="165" spans="1:5" ht="12.75">
      <c r="A165" s="2"/>
      <c r="B165" s="2"/>
      <c r="C165" s="2"/>
      <c r="D165" s="119"/>
      <c r="E165" s="2"/>
    </row>
    <row r="166" spans="1:5" ht="12.75">
      <c r="A166" s="2"/>
      <c r="B166" s="2"/>
      <c r="C166" s="2"/>
      <c r="D166" s="119"/>
      <c r="E166" s="2"/>
    </row>
    <row r="167" spans="1:5" ht="12.75">
      <c r="A167" s="2"/>
      <c r="B167" s="2"/>
      <c r="C167" s="2"/>
      <c r="D167" s="119"/>
      <c r="E167" s="2"/>
    </row>
    <row r="168" spans="1:5" ht="12.75">
      <c r="A168" s="2"/>
      <c r="B168" s="2"/>
      <c r="C168" s="2"/>
      <c r="D168" s="119"/>
      <c r="E168" s="2"/>
    </row>
    <row r="169" spans="1:5" ht="12.75">
      <c r="A169" s="2"/>
      <c r="B169" s="2"/>
      <c r="C169" s="2"/>
      <c r="D169" s="119"/>
      <c r="E169" s="2"/>
    </row>
    <row r="170" spans="1:5" ht="12.75">
      <c r="A170" s="2"/>
      <c r="B170" s="2"/>
      <c r="C170" s="2"/>
      <c r="D170" s="119"/>
      <c r="E170" s="2"/>
    </row>
    <row r="171" spans="1:5" ht="12.75">
      <c r="A171" s="2"/>
      <c r="B171" s="2"/>
      <c r="C171" s="2"/>
      <c r="D171" s="119"/>
      <c r="E171" s="2"/>
    </row>
    <row r="172" spans="1:5" ht="12.75">
      <c r="A172" s="2"/>
      <c r="B172" s="2"/>
      <c r="C172" s="2"/>
      <c r="D172" s="119"/>
      <c r="E172" s="2"/>
    </row>
    <row r="173" spans="1:5" ht="12.75">
      <c r="A173" s="2"/>
      <c r="B173" s="2"/>
      <c r="C173" s="2"/>
      <c r="D173" s="119"/>
      <c r="E173" s="2"/>
    </row>
    <row r="174" spans="1:5" ht="12.75">
      <c r="A174" s="2"/>
      <c r="B174" s="2"/>
      <c r="C174" s="2"/>
      <c r="D174" s="119"/>
      <c r="E174" s="2"/>
    </row>
    <row r="175" spans="1:5" ht="12.75">
      <c r="A175" s="2"/>
      <c r="B175" s="2"/>
      <c r="C175" s="2"/>
      <c r="D175" s="119"/>
      <c r="E175" s="2"/>
    </row>
    <row r="176" spans="1:5" ht="12.75">
      <c r="A176" s="2"/>
      <c r="B176" s="2"/>
      <c r="C176" s="2"/>
      <c r="D176" s="119"/>
      <c r="E176" s="2"/>
    </row>
    <row r="177" spans="1:5" ht="12.75">
      <c r="A177" s="2"/>
      <c r="B177" s="2"/>
      <c r="C177" s="2"/>
      <c r="D177" s="119"/>
      <c r="E177" s="2"/>
    </row>
    <row r="178" spans="1:5" ht="12.75">
      <c r="A178" s="2"/>
      <c r="B178" s="2"/>
      <c r="C178" s="2"/>
      <c r="D178" s="119"/>
      <c r="E178" s="2"/>
    </row>
    <row r="179" spans="1:5" ht="12.75">
      <c r="A179" s="2"/>
      <c r="B179" s="2"/>
      <c r="C179" s="2"/>
      <c r="D179" s="119"/>
      <c r="E179" s="2"/>
    </row>
    <row r="180" spans="1:5" ht="12.75">
      <c r="A180" s="2"/>
      <c r="B180" s="2"/>
      <c r="C180" s="2"/>
      <c r="D180" s="119"/>
      <c r="E180" s="2"/>
    </row>
    <row r="181" spans="1:5" ht="12.75">
      <c r="A181" s="2"/>
      <c r="B181" s="2"/>
      <c r="C181" s="2"/>
      <c r="D181" s="119"/>
      <c r="E181" s="2"/>
    </row>
    <row r="182" spans="1:5" ht="12.75">
      <c r="A182" s="2"/>
      <c r="B182" s="2"/>
      <c r="C182" s="2"/>
      <c r="D182" s="119"/>
      <c r="E182" s="2"/>
    </row>
    <row r="183" spans="1:5" ht="12.75">
      <c r="A183" s="2"/>
      <c r="B183" s="2"/>
      <c r="C183" s="2"/>
      <c r="D183" s="119"/>
      <c r="E183" s="2"/>
    </row>
    <row r="184" spans="1:5" ht="12.75">
      <c r="A184" s="2"/>
      <c r="B184" s="2"/>
      <c r="C184" s="2"/>
      <c r="D184" s="119"/>
      <c r="E184" s="2"/>
    </row>
    <row r="185" spans="1:5" ht="12.75">
      <c r="A185" s="2"/>
      <c r="B185" s="2"/>
      <c r="C185" s="2"/>
      <c r="D185" s="119"/>
      <c r="E185" s="2"/>
    </row>
    <row r="186" spans="1:5" ht="12.75">
      <c r="A186" s="2"/>
      <c r="B186" s="2"/>
      <c r="C186" s="2"/>
      <c r="D186" s="119"/>
      <c r="E186" s="2"/>
    </row>
    <row r="187" spans="1:5" ht="12.75">
      <c r="A187" s="2"/>
      <c r="B187" s="2"/>
      <c r="C187" s="2"/>
      <c r="D187" s="119"/>
      <c r="E187" s="2"/>
    </row>
    <row r="188" spans="1:5" ht="12.75">
      <c r="A188" s="2"/>
      <c r="B188" s="2"/>
      <c r="C188" s="2"/>
      <c r="D188" s="119"/>
      <c r="E188" s="2"/>
    </row>
    <row r="189" spans="1:5" ht="12.75">
      <c r="A189" s="2"/>
      <c r="B189" s="2"/>
      <c r="C189" s="2"/>
      <c r="D189" s="119"/>
      <c r="E189" s="2"/>
    </row>
    <row r="190" spans="1:5" ht="12.75">
      <c r="A190" s="2"/>
      <c r="B190" s="2"/>
      <c r="C190" s="2"/>
      <c r="D190" s="119"/>
      <c r="E190" s="2"/>
    </row>
    <row r="191" spans="1:5" ht="12.75">
      <c r="A191" s="2"/>
      <c r="B191" s="2"/>
      <c r="C191" s="2"/>
      <c r="D191" s="119"/>
      <c r="E191" s="2"/>
    </row>
    <row r="192" spans="1:5" ht="12.75">
      <c r="A192" s="2"/>
      <c r="B192" s="2"/>
      <c r="C192" s="2"/>
      <c r="D192" s="119"/>
      <c r="E192" s="2"/>
    </row>
    <row r="193" spans="1:5" ht="12.75">
      <c r="A193" s="2"/>
      <c r="B193" s="2"/>
      <c r="C193" s="2"/>
      <c r="D193" s="119"/>
      <c r="E193" s="2"/>
    </row>
    <row r="194" spans="1:5" ht="12.75">
      <c r="A194" s="2"/>
      <c r="B194" s="2"/>
      <c r="C194" s="2"/>
      <c r="D194" s="119"/>
      <c r="E194" s="2"/>
    </row>
    <row r="195" spans="1:5" ht="12.75">
      <c r="A195" s="2"/>
      <c r="B195" s="2"/>
      <c r="C195" s="2"/>
      <c r="D195" s="119"/>
      <c r="E195" s="2"/>
    </row>
    <row r="196" spans="1:5" ht="12.75">
      <c r="A196" s="2"/>
      <c r="B196" s="2"/>
      <c r="C196" s="2"/>
      <c r="D196" s="119"/>
      <c r="E196" s="2"/>
    </row>
    <row r="197" spans="1:5" ht="12.75">
      <c r="A197" s="2"/>
      <c r="B197" s="2"/>
      <c r="C197" s="2"/>
      <c r="D197" s="119"/>
      <c r="E197" s="2"/>
    </row>
    <row r="198" spans="1:5" ht="12.75">
      <c r="A198" s="2"/>
      <c r="B198" s="2"/>
      <c r="C198" s="2"/>
      <c r="D198" s="119"/>
      <c r="E198" s="2"/>
    </row>
    <row r="199" spans="1:5" ht="12.75">
      <c r="A199" s="2"/>
      <c r="B199" s="2"/>
      <c r="C199" s="2"/>
      <c r="D199" s="119"/>
      <c r="E199" s="2"/>
    </row>
    <row r="200" spans="1:5" ht="12.75">
      <c r="A200" s="2"/>
      <c r="B200" s="2"/>
      <c r="C200" s="2"/>
      <c r="D200" s="119"/>
      <c r="E200" s="2"/>
    </row>
    <row r="201" spans="1:5" ht="12.75">
      <c r="A201" s="2"/>
      <c r="B201" s="2"/>
      <c r="C201" s="2"/>
      <c r="D201" s="119"/>
      <c r="E201" s="2"/>
    </row>
    <row r="202" spans="1:5" ht="12.75">
      <c r="A202" s="2"/>
      <c r="B202" s="2"/>
      <c r="C202" s="2"/>
      <c r="D202" s="119"/>
      <c r="E202" s="2"/>
    </row>
    <row r="203" spans="1:5" ht="12.75">
      <c r="A203" s="2"/>
      <c r="B203" s="2"/>
      <c r="C203" s="2"/>
      <c r="D203" s="119"/>
      <c r="E203" s="2"/>
    </row>
    <row r="204" spans="1:5" ht="12.75">
      <c r="A204" s="2"/>
      <c r="B204" s="2"/>
      <c r="C204" s="2"/>
      <c r="D204" s="119"/>
      <c r="E204" s="2"/>
    </row>
    <row r="205" spans="1:5" ht="12.75">
      <c r="A205" s="2"/>
      <c r="B205" s="2"/>
      <c r="C205" s="2"/>
      <c r="D205" s="119"/>
      <c r="E205" s="2"/>
    </row>
    <row r="206" spans="1:5" ht="12.75">
      <c r="A206" s="2"/>
      <c r="B206" s="2"/>
      <c r="C206" s="2"/>
      <c r="D206" s="119"/>
      <c r="E206" s="2"/>
    </row>
    <row r="207" spans="1:5" ht="12.75">
      <c r="A207" s="2"/>
      <c r="B207" s="2"/>
      <c r="C207" s="2"/>
      <c r="D207" s="119"/>
      <c r="E207" s="2"/>
    </row>
    <row r="208" spans="1:5" ht="12.75">
      <c r="A208" s="2"/>
      <c r="B208" s="2"/>
      <c r="C208" s="2"/>
      <c r="D208" s="119"/>
      <c r="E208" s="2"/>
    </row>
    <row r="209" spans="1:5" ht="12.75">
      <c r="A209" s="2"/>
      <c r="B209" s="2"/>
      <c r="C209" s="2"/>
      <c r="D209" s="119"/>
      <c r="E209" s="2"/>
    </row>
    <row r="210" spans="1:5" ht="12.75">
      <c r="A210" s="2"/>
      <c r="B210" s="2"/>
      <c r="C210" s="2"/>
      <c r="D210" s="119"/>
      <c r="E210" s="2"/>
    </row>
    <row r="211" spans="1:5" ht="12.75">
      <c r="A211" s="2"/>
      <c r="B211" s="2"/>
      <c r="C211" s="2"/>
      <c r="D211" s="119"/>
      <c r="E211" s="2"/>
    </row>
    <row r="212" spans="1:5" ht="12.75">
      <c r="A212" s="2"/>
      <c r="B212" s="2"/>
      <c r="C212" s="2"/>
      <c r="D212" s="119"/>
      <c r="E212" s="2"/>
    </row>
    <row r="213" spans="1:5" ht="12.75">
      <c r="A213" s="2"/>
      <c r="B213" s="2"/>
      <c r="C213" s="2"/>
      <c r="D213" s="119"/>
      <c r="E213" s="2"/>
    </row>
    <row r="214" spans="1:5" ht="12.75">
      <c r="A214" s="2"/>
      <c r="B214" s="2"/>
      <c r="C214" s="2"/>
      <c r="D214" s="119"/>
      <c r="E214" s="2"/>
    </row>
    <row r="215" spans="1:5" ht="12.75">
      <c r="A215" s="2"/>
      <c r="B215" s="2"/>
      <c r="C215" s="2"/>
      <c r="D215" s="119"/>
      <c r="E215" s="2"/>
    </row>
    <row r="216" spans="1:5" ht="12.75">
      <c r="A216" s="2"/>
      <c r="B216" s="2"/>
      <c r="C216" s="2"/>
      <c r="D216" s="119"/>
      <c r="E216" s="2"/>
    </row>
    <row r="217" spans="1:5" ht="12.75">
      <c r="A217" s="2"/>
      <c r="B217" s="2"/>
      <c r="C217" s="2"/>
      <c r="D217" s="119"/>
      <c r="E217" s="2"/>
    </row>
    <row r="218" spans="1:5" ht="12.75">
      <c r="A218" s="2"/>
      <c r="B218" s="2"/>
      <c r="C218" s="2"/>
      <c r="D218" s="119"/>
      <c r="E218" s="2"/>
    </row>
    <row r="219" spans="1:5" ht="12.75">
      <c r="A219" s="2"/>
      <c r="B219" s="2"/>
      <c r="C219" s="2"/>
      <c r="D219" s="119"/>
      <c r="E219" s="2"/>
    </row>
    <row r="220" spans="1:5" ht="12.75">
      <c r="A220" s="2"/>
      <c r="B220" s="2"/>
      <c r="C220" s="2"/>
      <c r="D220" s="119"/>
      <c r="E220" s="2"/>
    </row>
    <row r="221" spans="1:5" ht="12.75">
      <c r="A221" s="2"/>
      <c r="B221" s="2"/>
      <c r="C221" s="2"/>
      <c r="D221" s="119"/>
      <c r="E221" s="2"/>
    </row>
    <row r="222" spans="1:5" ht="12.75">
      <c r="A222" s="2"/>
      <c r="B222" s="2"/>
      <c r="C222" s="2"/>
      <c r="D222" s="119"/>
      <c r="E222" s="2"/>
    </row>
    <row r="223" spans="1:5" ht="12.75">
      <c r="A223" s="2"/>
      <c r="B223" s="2"/>
      <c r="C223" s="2"/>
      <c r="D223" s="119"/>
      <c r="E223" s="2"/>
    </row>
    <row r="224" spans="1:5" ht="12.75">
      <c r="A224" s="2"/>
      <c r="B224" s="2"/>
      <c r="C224" s="2"/>
      <c r="D224" s="119"/>
      <c r="E224" s="2"/>
    </row>
    <row r="225" spans="1:5" ht="12.75">
      <c r="A225" s="2"/>
      <c r="B225" s="2"/>
      <c r="C225" s="2"/>
      <c r="D225" s="119"/>
      <c r="E225" s="2"/>
    </row>
    <row r="226" spans="1:5" ht="12.75">
      <c r="A226" s="2"/>
      <c r="B226" s="2"/>
      <c r="C226" s="2"/>
      <c r="D226" s="119"/>
      <c r="E226" s="2"/>
    </row>
    <row r="227" spans="1:5" ht="12.75">
      <c r="A227" s="2"/>
      <c r="B227" s="2"/>
      <c r="C227" s="2"/>
      <c r="D227" s="119"/>
      <c r="E227" s="2"/>
    </row>
    <row r="228" spans="1:5" ht="12.75">
      <c r="A228" s="2"/>
      <c r="B228" s="2"/>
      <c r="C228" s="2"/>
      <c r="D228" s="119"/>
      <c r="E228" s="2"/>
    </row>
    <row r="229" spans="1:5" ht="12.75">
      <c r="A229" s="2"/>
      <c r="B229" s="2"/>
      <c r="C229" s="2"/>
      <c r="D229" s="119"/>
      <c r="E229" s="2"/>
    </row>
    <row r="230" spans="1:5" ht="12.75">
      <c r="A230" s="2"/>
      <c r="B230" s="2"/>
      <c r="C230" s="2"/>
      <c r="D230" s="119"/>
      <c r="E230" s="2"/>
    </row>
    <row r="231" spans="1:5" ht="12.75">
      <c r="A231" s="2"/>
      <c r="B231" s="2"/>
      <c r="C231" s="2"/>
      <c r="D231" s="119"/>
      <c r="E231" s="2"/>
    </row>
    <row r="232" spans="1:5" ht="12.75">
      <c r="A232" s="2"/>
      <c r="B232" s="2"/>
      <c r="C232" s="2"/>
      <c r="D232" s="119"/>
      <c r="E232" s="2"/>
    </row>
    <row r="233" spans="1:5" ht="12.75">
      <c r="A233" s="2"/>
      <c r="B233" s="2"/>
      <c r="C233" s="2"/>
      <c r="D233" s="119"/>
      <c r="E233" s="2"/>
    </row>
    <row r="234" spans="1:5" ht="12.75">
      <c r="A234" s="2"/>
      <c r="B234" s="2"/>
      <c r="C234" s="2"/>
      <c r="D234" s="119"/>
      <c r="E234" s="2"/>
    </row>
    <row r="235" spans="1:5" ht="12.75">
      <c r="A235" s="2"/>
      <c r="B235" s="2"/>
      <c r="C235" s="2"/>
      <c r="D235" s="119"/>
      <c r="E235" s="2"/>
    </row>
    <row r="236" spans="1:5" ht="12.75">
      <c r="A236" s="2"/>
      <c r="B236" s="2"/>
      <c r="C236" s="2"/>
      <c r="D236" s="119"/>
      <c r="E236" s="2"/>
    </row>
    <row r="237" spans="1:5" ht="12.75">
      <c r="A237" s="2"/>
      <c r="B237" s="2"/>
      <c r="C237" s="2"/>
      <c r="D237" s="119"/>
      <c r="E237" s="2"/>
    </row>
  </sheetData>
  <mergeCells count="1">
    <mergeCell ref="A1:E1"/>
  </mergeCells>
  <printOptions/>
  <pageMargins left="0.81" right="0.7480314960629921" top="1.05" bottom="0.57" header="0.48" footer="0.55"/>
  <pageSetup orientation="portrait" paperSize="9" scale="90" r:id="rId1"/>
  <headerFooter alignWithMargins="0">
    <oddHeader>&amp;C&amp;"Arial,Bold"&amp;22BRISTOL CHESS GRAND PRIX 2004-2005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HV69"/>
  <sheetViews>
    <sheetView zoomScale="70" zoomScaleNormal="70" workbookViewId="0" topLeftCell="A1">
      <pane xSplit="2" ySplit="2" topLeftCell="C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28125" style="206" customWidth="1"/>
    <col min="2" max="2" width="28.7109375" style="2" customWidth="1"/>
    <col min="3" max="3" width="17.57421875" style="54" customWidth="1"/>
    <col min="4" max="4" width="8.421875" style="52" customWidth="1"/>
    <col min="5" max="5" width="5.7109375" style="52" customWidth="1"/>
    <col min="6" max="6" width="10.28125" style="76" bestFit="1" customWidth="1"/>
    <col min="7" max="7" width="10.7109375" style="67" customWidth="1"/>
    <col min="8" max="8" width="12.140625" style="67" customWidth="1"/>
    <col min="9" max="9" width="10.7109375" style="189" customWidth="1"/>
    <col min="10" max="12" width="10.7109375" style="67" customWidth="1"/>
    <col min="13" max="13" width="9.8515625" style="67" customWidth="1"/>
    <col min="14" max="14" width="11.7109375" style="67" customWidth="1"/>
    <col min="15" max="15" width="5.140625" style="53" customWidth="1"/>
    <col min="16" max="16" width="10.421875" style="68" customWidth="1"/>
    <col min="17" max="16384" width="9.140625" style="2" customWidth="1"/>
  </cols>
  <sheetData>
    <row r="1" spans="1:15" s="26" customFormat="1" ht="51">
      <c r="A1" s="205"/>
      <c r="B1" s="26" t="s">
        <v>0</v>
      </c>
      <c r="C1" s="27" t="s">
        <v>20</v>
      </c>
      <c r="D1" s="28" t="s">
        <v>2</v>
      </c>
      <c r="E1" s="77" t="s">
        <v>59</v>
      </c>
      <c r="F1" s="197" t="s">
        <v>11</v>
      </c>
      <c r="G1" s="29" t="s">
        <v>367</v>
      </c>
      <c r="H1" s="29" t="s">
        <v>368</v>
      </c>
      <c r="I1" s="219" t="s">
        <v>372</v>
      </c>
      <c r="J1" s="29" t="s">
        <v>369</v>
      </c>
      <c r="K1" s="29" t="s">
        <v>370</v>
      </c>
      <c r="L1" s="29" t="s">
        <v>371</v>
      </c>
      <c r="M1" s="29" t="s">
        <v>663</v>
      </c>
      <c r="N1" s="29" t="s">
        <v>521</v>
      </c>
      <c r="O1" s="30"/>
    </row>
    <row r="2" spans="1:15" s="36" customFormat="1" ht="12.75" customHeight="1">
      <c r="A2" s="205"/>
      <c r="B2" s="31"/>
      <c r="C2" s="32"/>
      <c r="D2" s="33"/>
      <c r="E2" s="33"/>
      <c r="F2" s="299"/>
      <c r="G2" s="34"/>
      <c r="H2" s="34"/>
      <c r="I2" s="220"/>
      <c r="J2" s="34"/>
      <c r="K2" s="34"/>
      <c r="L2" s="34"/>
      <c r="M2" s="34"/>
      <c r="N2" s="34"/>
      <c r="O2" s="35"/>
    </row>
    <row r="3" spans="1:15" s="36" customFormat="1" ht="12.75" customHeight="1">
      <c r="A3" s="205"/>
      <c r="B3" s="37" t="s">
        <v>22</v>
      </c>
      <c r="C3" s="38"/>
      <c r="D3" s="39"/>
      <c r="F3" s="300"/>
      <c r="G3" s="40"/>
      <c r="H3" s="40"/>
      <c r="I3" s="221"/>
      <c r="J3" s="40"/>
      <c r="K3" s="40"/>
      <c r="L3" s="40"/>
      <c r="M3" s="40"/>
      <c r="N3" s="40"/>
      <c r="O3" s="41"/>
    </row>
    <row r="4" spans="1:15" s="36" customFormat="1" ht="6.75" customHeight="1">
      <c r="A4" s="205"/>
      <c r="C4" s="38"/>
      <c r="D4" s="39"/>
      <c r="E4" s="39"/>
      <c r="F4" s="300"/>
      <c r="G4" s="40"/>
      <c r="H4" s="40"/>
      <c r="I4" s="221"/>
      <c r="J4" s="40"/>
      <c r="K4" s="40"/>
      <c r="L4" s="40"/>
      <c r="M4" s="40"/>
      <c r="N4" s="40"/>
      <c r="O4" s="41"/>
    </row>
    <row r="5" spans="1:230" s="186" customFormat="1" ht="15" customHeight="1">
      <c r="A5" s="198" t="s">
        <v>27</v>
      </c>
      <c r="B5" s="324" t="s">
        <v>228</v>
      </c>
      <c r="C5" s="324" t="s">
        <v>3</v>
      </c>
      <c r="D5" s="325">
        <v>199</v>
      </c>
      <c r="E5" s="326"/>
      <c r="F5" s="327">
        <f aca="true" t="shared" si="0" ref="F5:F36">SUM(G5:O5)</f>
        <v>146</v>
      </c>
      <c r="G5" s="187">
        <v>16</v>
      </c>
      <c r="H5" s="67">
        <v>22.5</v>
      </c>
      <c r="I5" s="189">
        <v>30</v>
      </c>
      <c r="J5" s="187"/>
      <c r="K5" s="187"/>
      <c r="L5" s="191">
        <v>20</v>
      </c>
      <c r="M5" s="55">
        <v>40</v>
      </c>
      <c r="N5" s="187">
        <v>17.5</v>
      </c>
      <c r="O5" s="184"/>
      <c r="Q5" s="157"/>
      <c r="R5" s="156"/>
      <c r="S5" s="156"/>
      <c r="T5" s="156"/>
      <c r="U5" s="156"/>
      <c r="V5" s="156"/>
      <c r="W5" s="156"/>
      <c r="X5" s="156"/>
      <c r="Y5" s="156"/>
      <c r="Z5" s="156"/>
      <c r="AA5" s="188"/>
      <c r="AB5" s="156"/>
      <c r="AC5" s="156"/>
      <c r="AD5" s="156"/>
      <c r="AF5" s="155"/>
      <c r="AG5" s="157"/>
      <c r="AH5" s="156"/>
      <c r="AI5" s="156"/>
      <c r="AJ5" s="157"/>
      <c r="AK5" s="156"/>
      <c r="AL5" s="156"/>
      <c r="AM5" s="156"/>
      <c r="AN5" s="156"/>
      <c r="AO5" s="156"/>
      <c r="AP5" s="156"/>
      <c r="AQ5" s="156"/>
      <c r="AR5" s="156"/>
      <c r="AS5" s="156"/>
      <c r="AT5" s="188"/>
      <c r="AU5" s="156"/>
      <c r="AV5" s="156"/>
      <c r="AW5" s="156"/>
      <c r="AY5" s="155"/>
      <c r="AZ5" s="157"/>
      <c r="BA5" s="156"/>
      <c r="BB5" s="156"/>
      <c r="BC5" s="157"/>
      <c r="BD5" s="156"/>
      <c r="BE5" s="156"/>
      <c r="BF5" s="156"/>
      <c r="BG5" s="156"/>
      <c r="BH5" s="156"/>
      <c r="BI5" s="156"/>
      <c r="BJ5" s="156"/>
      <c r="BK5" s="156"/>
      <c r="BL5" s="156"/>
      <c r="BM5" s="188"/>
      <c r="BN5" s="156"/>
      <c r="BO5" s="156"/>
      <c r="BP5" s="156"/>
      <c r="BR5" s="155"/>
      <c r="BS5" s="157"/>
      <c r="BT5" s="156"/>
      <c r="BU5" s="156"/>
      <c r="BV5" s="157"/>
      <c r="BW5" s="156"/>
      <c r="BX5" s="156"/>
      <c r="BY5" s="156"/>
      <c r="BZ5" s="156"/>
      <c r="CA5" s="156"/>
      <c r="CB5" s="156"/>
      <c r="CC5" s="156"/>
      <c r="CD5" s="156"/>
      <c r="CE5" s="156"/>
      <c r="CF5" s="188"/>
      <c r="CG5" s="156"/>
      <c r="CH5" s="156"/>
      <c r="CI5" s="156"/>
      <c r="CK5" s="155"/>
      <c r="CL5" s="157"/>
      <c r="CM5" s="156"/>
      <c r="CN5" s="156"/>
      <c r="CO5" s="157"/>
      <c r="CP5" s="156"/>
      <c r="CQ5" s="156"/>
      <c r="CR5" s="156"/>
      <c r="CS5" s="156"/>
      <c r="CT5" s="156"/>
      <c r="CU5" s="156"/>
      <c r="CV5" s="156"/>
      <c r="CW5" s="156"/>
      <c r="CX5" s="156"/>
      <c r="CY5" s="188"/>
      <c r="CZ5" s="156"/>
      <c r="DA5" s="156"/>
      <c r="DB5" s="156"/>
      <c r="DD5" s="155"/>
      <c r="DE5" s="157"/>
      <c r="DF5" s="156"/>
      <c r="DG5" s="156"/>
      <c r="DH5" s="157"/>
      <c r="DI5" s="156"/>
      <c r="DJ5" s="156"/>
      <c r="DK5" s="156"/>
      <c r="DL5" s="156"/>
      <c r="DM5" s="156"/>
      <c r="DN5" s="156"/>
      <c r="DO5" s="156"/>
      <c r="DP5" s="156"/>
      <c r="DQ5" s="156"/>
      <c r="DR5" s="188"/>
      <c r="DS5" s="156"/>
      <c r="DT5" s="156"/>
      <c r="DU5" s="156"/>
      <c r="DW5" s="155"/>
      <c r="DX5" s="157"/>
      <c r="DY5" s="156"/>
      <c r="DZ5" s="156"/>
      <c r="EA5" s="157"/>
      <c r="EB5" s="156"/>
      <c r="EC5" s="156"/>
      <c r="ED5" s="156"/>
      <c r="EE5" s="156"/>
      <c r="EF5" s="156"/>
      <c r="EG5" s="156"/>
      <c r="EH5" s="156"/>
      <c r="EI5" s="156"/>
      <c r="EJ5" s="156"/>
      <c r="EK5" s="188"/>
      <c r="EL5" s="156"/>
      <c r="EM5" s="156"/>
      <c r="EN5" s="156"/>
      <c r="EP5" s="155"/>
      <c r="EQ5" s="157"/>
      <c r="ER5" s="156"/>
      <c r="ES5" s="156"/>
      <c r="ET5" s="157"/>
      <c r="EU5" s="156"/>
      <c r="EV5" s="156"/>
      <c r="EW5" s="156"/>
      <c r="EX5" s="156"/>
      <c r="EY5" s="156"/>
      <c r="EZ5" s="156"/>
      <c r="FA5" s="156"/>
      <c r="FB5" s="156"/>
      <c r="FC5" s="156"/>
      <c r="FD5" s="188"/>
      <c r="FE5" s="156"/>
      <c r="FF5" s="156"/>
      <c r="FG5" s="156"/>
      <c r="FI5" s="155"/>
      <c r="FJ5" s="157"/>
      <c r="FK5" s="156"/>
      <c r="FL5" s="156"/>
      <c r="FM5" s="157"/>
      <c r="FN5" s="156"/>
      <c r="FO5" s="156"/>
      <c r="FP5" s="156"/>
      <c r="FQ5" s="156"/>
      <c r="FR5" s="156"/>
      <c r="FS5" s="156"/>
      <c r="FT5" s="156"/>
      <c r="FU5" s="156"/>
      <c r="FV5" s="156"/>
      <c r="FW5" s="188"/>
      <c r="FX5" s="156"/>
      <c r="FY5" s="156"/>
      <c r="FZ5" s="156"/>
      <c r="GB5" s="155"/>
      <c r="GC5" s="157"/>
      <c r="GD5" s="156"/>
      <c r="GE5" s="156"/>
      <c r="GF5" s="157"/>
      <c r="GG5" s="156"/>
      <c r="GH5" s="156"/>
      <c r="GI5" s="156"/>
      <c r="GJ5" s="156"/>
      <c r="GK5" s="156"/>
      <c r="GL5" s="156"/>
      <c r="GM5" s="156"/>
      <c r="GN5" s="156"/>
      <c r="GO5" s="156"/>
      <c r="GP5" s="188"/>
      <c r="GQ5" s="156"/>
      <c r="GR5" s="156"/>
      <c r="GS5" s="156"/>
      <c r="GU5" s="155"/>
      <c r="GV5" s="157"/>
      <c r="GW5" s="156"/>
      <c r="GX5" s="156"/>
      <c r="GY5" s="157"/>
      <c r="GZ5" s="156"/>
      <c r="HA5" s="156"/>
      <c r="HB5" s="156"/>
      <c r="HC5" s="156"/>
      <c r="HD5" s="156"/>
      <c r="HE5" s="156"/>
      <c r="HF5" s="156"/>
      <c r="HG5" s="156"/>
      <c r="HH5" s="156"/>
      <c r="HI5" s="188"/>
      <c r="HJ5" s="156"/>
      <c r="HK5" s="156"/>
      <c r="HL5" s="156"/>
      <c r="HN5" s="155"/>
      <c r="HO5" s="157"/>
      <c r="HP5" s="156"/>
      <c r="HQ5" s="156"/>
      <c r="HR5" s="157"/>
      <c r="HS5" s="156"/>
      <c r="HT5" s="156"/>
      <c r="HU5" s="156"/>
      <c r="HV5" s="156"/>
    </row>
    <row r="6" spans="1:15" ht="15" customHeight="1">
      <c r="A6" s="198" t="s">
        <v>33</v>
      </c>
      <c r="B6" s="69" t="s">
        <v>276</v>
      </c>
      <c r="C6" s="69" t="s">
        <v>3</v>
      </c>
      <c r="D6" s="70">
        <v>186</v>
      </c>
      <c r="E6" s="200"/>
      <c r="F6" s="316">
        <f t="shared" si="0"/>
        <v>127.5</v>
      </c>
      <c r="G6" s="49">
        <v>12</v>
      </c>
      <c r="H6" s="49"/>
      <c r="I6" s="189">
        <v>30</v>
      </c>
      <c r="J6" s="67">
        <v>13</v>
      </c>
      <c r="K6" s="49"/>
      <c r="L6" s="191">
        <v>17.5</v>
      </c>
      <c r="M6" s="49">
        <v>40</v>
      </c>
      <c r="N6" s="49">
        <v>15</v>
      </c>
      <c r="O6" s="51"/>
    </row>
    <row r="7" spans="1:15" s="186" customFormat="1" ht="15" customHeight="1">
      <c r="A7" s="198" t="s">
        <v>44</v>
      </c>
      <c r="B7" s="324" t="s">
        <v>229</v>
      </c>
      <c r="C7" s="324" t="s">
        <v>88</v>
      </c>
      <c r="D7" s="325">
        <v>187</v>
      </c>
      <c r="E7" s="326"/>
      <c r="F7" s="327">
        <f t="shared" si="0"/>
        <v>117</v>
      </c>
      <c r="G7" s="187">
        <v>16</v>
      </c>
      <c r="H7" s="67">
        <v>20</v>
      </c>
      <c r="I7" s="189">
        <v>30</v>
      </c>
      <c r="J7" s="187"/>
      <c r="K7" s="55">
        <v>8.5</v>
      </c>
      <c r="L7" s="191">
        <v>17.5</v>
      </c>
      <c r="M7" s="55">
        <v>25</v>
      </c>
      <c r="N7" s="187"/>
      <c r="O7" s="184"/>
    </row>
    <row r="8" spans="1:15" ht="15" customHeight="1">
      <c r="A8" s="198" t="s">
        <v>50</v>
      </c>
      <c r="B8" s="324" t="s">
        <v>231</v>
      </c>
      <c r="C8" s="324" t="s">
        <v>6</v>
      </c>
      <c r="D8" s="325">
        <v>160</v>
      </c>
      <c r="E8" s="326"/>
      <c r="F8" s="327">
        <f t="shared" si="0"/>
        <v>96.5</v>
      </c>
      <c r="G8" s="49">
        <v>10</v>
      </c>
      <c r="H8" s="191">
        <v>17.5</v>
      </c>
      <c r="I8" s="189">
        <v>20</v>
      </c>
      <c r="J8" s="67">
        <v>12</v>
      </c>
      <c r="K8" s="55">
        <v>7</v>
      </c>
      <c r="L8" s="191">
        <v>15</v>
      </c>
      <c r="M8" s="49"/>
      <c r="N8" s="49">
        <v>15</v>
      </c>
      <c r="O8" s="51"/>
    </row>
    <row r="9" spans="1:15" s="186" customFormat="1" ht="15" customHeight="1">
      <c r="A9" s="198" t="s">
        <v>53</v>
      </c>
      <c r="B9" s="186" t="s">
        <v>274</v>
      </c>
      <c r="C9" s="186" t="s">
        <v>6</v>
      </c>
      <c r="D9" s="198">
        <v>195</v>
      </c>
      <c r="E9" s="46"/>
      <c r="F9" s="276">
        <f t="shared" si="0"/>
        <v>83</v>
      </c>
      <c r="G9" s="187">
        <v>14</v>
      </c>
      <c r="H9" s="187"/>
      <c r="I9" s="187"/>
      <c r="J9" s="67">
        <v>15</v>
      </c>
      <c r="K9" s="55">
        <v>9</v>
      </c>
      <c r="L9" s="187"/>
      <c r="M9" s="55">
        <v>30</v>
      </c>
      <c r="N9" s="187">
        <v>15</v>
      </c>
      <c r="O9" s="184"/>
    </row>
    <row r="10" spans="1:14" ht="15" customHeight="1">
      <c r="A10" s="198" t="s">
        <v>31</v>
      </c>
      <c r="B10" s="181" t="s">
        <v>354</v>
      </c>
      <c r="C10" s="181" t="s">
        <v>4</v>
      </c>
      <c r="D10" s="182">
        <v>179</v>
      </c>
      <c r="E10" s="43"/>
      <c r="F10" s="301">
        <f t="shared" si="0"/>
        <v>72</v>
      </c>
      <c r="G10" s="50"/>
      <c r="H10" s="50"/>
      <c r="I10" s="189">
        <v>30</v>
      </c>
      <c r="J10" s="67">
        <v>12</v>
      </c>
      <c r="K10" s="50"/>
      <c r="L10" s="50"/>
      <c r="M10" s="55">
        <v>30</v>
      </c>
      <c r="N10" s="50"/>
    </row>
    <row r="11" spans="1:15" s="69" customFormat="1" ht="15" customHeight="1">
      <c r="A11" s="198" t="s">
        <v>51</v>
      </c>
      <c r="B11" s="186" t="s">
        <v>406</v>
      </c>
      <c r="C11" s="186" t="s">
        <v>85</v>
      </c>
      <c r="D11" s="198">
        <v>223</v>
      </c>
      <c r="E11" s="200"/>
      <c r="F11" s="301">
        <f t="shared" si="0"/>
        <v>70</v>
      </c>
      <c r="G11" s="194"/>
      <c r="H11" s="194"/>
      <c r="I11" s="189">
        <v>45</v>
      </c>
      <c r="J11" s="194"/>
      <c r="K11" s="194"/>
      <c r="L11" s="194"/>
      <c r="M11" s="194"/>
      <c r="N11" s="232">
        <v>25</v>
      </c>
      <c r="O11" s="199"/>
    </row>
    <row r="12" spans="1:17" ht="15" customHeight="1">
      <c r="A12" s="198" t="s">
        <v>47</v>
      </c>
      <c r="B12" s="93" t="s">
        <v>326</v>
      </c>
      <c r="C12" s="93" t="s">
        <v>4</v>
      </c>
      <c r="D12" s="190">
        <v>170</v>
      </c>
      <c r="E12" s="43"/>
      <c r="F12" s="301">
        <f t="shared" si="0"/>
        <v>60</v>
      </c>
      <c r="G12" s="50"/>
      <c r="H12" s="50"/>
      <c r="I12" s="189">
        <v>20</v>
      </c>
      <c r="J12" s="50"/>
      <c r="K12" s="50"/>
      <c r="L12" s="191">
        <v>20</v>
      </c>
      <c r="M12" s="55">
        <v>20</v>
      </c>
      <c r="N12" s="50"/>
      <c r="Q12" s="42"/>
    </row>
    <row r="13" spans="1:17" ht="15" customHeight="1">
      <c r="A13" s="198" t="s">
        <v>107</v>
      </c>
      <c r="B13" s="93" t="s">
        <v>325</v>
      </c>
      <c r="C13" s="93" t="s">
        <v>4</v>
      </c>
      <c r="D13" s="190">
        <v>160</v>
      </c>
      <c r="E13" s="43"/>
      <c r="F13" s="301">
        <f t="shared" si="0"/>
        <v>57.5</v>
      </c>
      <c r="G13" s="49"/>
      <c r="H13" s="49"/>
      <c r="I13" s="189">
        <v>30</v>
      </c>
      <c r="J13" s="49"/>
      <c r="K13" s="49"/>
      <c r="L13" s="191">
        <v>27.5</v>
      </c>
      <c r="M13" s="49"/>
      <c r="N13" s="49"/>
      <c r="Q13" s="42"/>
    </row>
    <row r="14" spans="1:15" s="69" customFormat="1" ht="15" customHeight="1">
      <c r="A14" s="198" t="s">
        <v>81</v>
      </c>
      <c r="B14" s="186" t="s">
        <v>408</v>
      </c>
      <c r="C14" s="186" t="s">
        <v>407</v>
      </c>
      <c r="D14" s="198">
        <v>199</v>
      </c>
      <c r="E14" s="200"/>
      <c r="F14" s="301">
        <f t="shared" si="0"/>
        <v>40</v>
      </c>
      <c r="G14" s="194"/>
      <c r="H14" s="194"/>
      <c r="I14" s="189">
        <v>40</v>
      </c>
      <c r="J14" s="194"/>
      <c r="K14" s="194"/>
      <c r="L14" s="194"/>
      <c r="M14" s="194"/>
      <c r="N14" s="194"/>
      <c r="O14" s="199"/>
    </row>
    <row r="15" spans="1:15" s="69" customFormat="1" ht="15" customHeight="1">
      <c r="A15" s="198"/>
      <c r="B15" s="186" t="s">
        <v>437</v>
      </c>
      <c r="C15" s="186" t="s">
        <v>29</v>
      </c>
      <c r="D15" s="198">
        <v>137</v>
      </c>
      <c r="E15" s="200"/>
      <c r="F15" s="301">
        <f t="shared" si="0"/>
        <v>40</v>
      </c>
      <c r="G15" s="194"/>
      <c r="H15" s="194"/>
      <c r="I15" s="189">
        <v>15</v>
      </c>
      <c r="J15" s="194"/>
      <c r="K15" s="194"/>
      <c r="L15" s="194"/>
      <c r="M15" s="55">
        <v>25</v>
      </c>
      <c r="N15" s="194"/>
      <c r="O15" s="199"/>
    </row>
    <row r="16" spans="1:14" ht="15" customHeight="1">
      <c r="A16" s="198" t="s">
        <v>35</v>
      </c>
      <c r="B16" s="2" t="s">
        <v>232</v>
      </c>
      <c r="C16" s="2" t="s">
        <v>88</v>
      </c>
      <c r="D16" s="52">
        <v>154</v>
      </c>
      <c r="E16" s="43"/>
      <c r="F16" s="301">
        <f t="shared" si="0"/>
        <v>35.5</v>
      </c>
      <c r="G16" s="50"/>
      <c r="H16" s="67">
        <v>10</v>
      </c>
      <c r="I16" s="187"/>
      <c r="J16" s="67">
        <v>12</v>
      </c>
      <c r="K16" s="55">
        <v>6</v>
      </c>
      <c r="L16" s="50"/>
      <c r="M16" s="50"/>
      <c r="N16" s="50">
        <v>7.5</v>
      </c>
    </row>
    <row r="17" spans="1:14" ht="15" customHeight="1">
      <c r="A17" s="198" t="s">
        <v>108</v>
      </c>
      <c r="B17" s="93" t="s">
        <v>327</v>
      </c>
      <c r="C17" s="93" t="s">
        <v>92</v>
      </c>
      <c r="D17" s="190">
        <v>149</v>
      </c>
      <c r="E17" s="43"/>
      <c r="F17" s="301">
        <f t="shared" si="0"/>
        <v>30</v>
      </c>
      <c r="G17" s="50"/>
      <c r="H17" s="50"/>
      <c r="I17" s="187"/>
      <c r="J17" s="50"/>
      <c r="K17" s="50"/>
      <c r="L17" s="191">
        <v>0</v>
      </c>
      <c r="M17" s="55">
        <v>30</v>
      </c>
      <c r="N17" s="50"/>
    </row>
    <row r="18" spans="1:15" s="69" customFormat="1" ht="15" customHeight="1">
      <c r="A18" s="198" t="s">
        <v>84</v>
      </c>
      <c r="B18" s="47" t="s">
        <v>383</v>
      </c>
      <c r="C18" s="47" t="s">
        <v>85</v>
      </c>
      <c r="D18" s="48" t="s">
        <v>384</v>
      </c>
      <c r="E18" s="200"/>
      <c r="F18" s="301">
        <f t="shared" si="0"/>
        <v>27.5</v>
      </c>
      <c r="G18" s="194"/>
      <c r="H18" s="194"/>
      <c r="I18" s="189"/>
      <c r="J18" s="194"/>
      <c r="K18" s="194"/>
      <c r="L18" s="194"/>
      <c r="M18" s="55">
        <v>20</v>
      </c>
      <c r="N18" s="232">
        <v>7.5</v>
      </c>
      <c r="O18" s="199"/>
    </row>
    <row r="19" spans="1:15" s="69" customFormat="1" ht="15" customHeight="1">
      <c r="A19" s="198" t="s">
        <v>103</v>
      </c>
      <c r="B19" s="47" t="s">
        <v>388</v>
      </c>
      <c r="C19" s="47" t="s">
        <v>4</v>
      </c>
      <c r="D19" s="48">
        <v>147</v>
      </c>
      <c r="E19" s="200"/>
      <c r="F19" s="301">
        <f t="shared" si="0"/>
        <v>25</v>
      </c>
      <c r="G19" s="194"/>
      <c r="H19" s="194"/>
      <c r="I19" s="189"/>
      <c r="J19" s="194"/>
      <c r="K19" s="194"/>
      <c r="L19" s="194"/>
      <c r="M19" s="55">
        <v>25</v>
      </c>
      <c r="N19" s="194"/>
      <c r="O19" s="199"/>
    </row>
    <row r="20" spans="1:15" s="69" customFormat="1" ht="15" customHeight="1">
      <c r="A20" s="198"/>
      <c r="B20" s="186" t="s">
        <v>424</v>
      </c>
      <c r="C20" s="186" t="s">
        <v>423</v>
      </c>
      <c r="D20" s="198">
        <v>180</v>
      </c>
      <c r="E20" s="200"/>
      <c r="F20" s="301">
        <f t="shared" si="0"/>
        <v>25</v>
      </c>
      <c r="G20" s="194"/>
      <c r="H20" s="194"/>
      <c r="I20" s="189">
        <v>25</v>
      </c>
      <c r="J20" s="194"/>
      <c r="K20" s="194"/>
      <c r="L20" s="194"/>
      <c r="M20" s="194"/>
      <c r="N20" s="194"/>
      <c r="O20" s="199"/>
    </row>
    <row r="21" spans="1:15" s="69" customFormat="1" ht="15" customHeight="1">
      <c r="A21" s="198"/>
      <c r="B21" s="47" t="s">
        <v>387</v>
      </c>
      <c r="C21" s="47" t="s">
        <v>94</v>
      </c>
      <c r="D21" s="48">
        <v>151</v>
      </c>
      <c r="E21" s="200"/>
      <c r="F21" s="301">
        <f t="shared" si="0"/>
        <v>25</v>
      </c>
      <c r="G21" s="194"/>
      <c r="H21" s="194"/>
      <c r="I21" s="189"/>
      <c r="J21" s="194"/>
      <c r="K21" s="194"/>
      <c r="L21" s="194"/>
      <c r="M21" s="55">
        <v>25</v>
      </c>
      <c r="N21" s="194"/>
      <c r="O21" s="199"/>
    </row>
    <row r="22" spans="1:15" s="69" customFormat="1" ht="15" customHeight="1">
      <c r="A22" s="198"/>
      <c r="B22" s="186" t="s">
        <v>416</v>
      </c>
      <c r="C22" s="186" t="s">
        <v>407</v>
      </c>
      <c r="D22" s="198">
        <v>156</v>
      </c>
      <c r="E22" s="200"/>
      <c r="F22" s="301">
        <f t="shared" si="0"/>
        <v>25</v>
      </c>
      <c r="G22" s="194"/>
      <c r="H22" s="194"/>
      <c r="I22" s="189">
        <v>25</v>
      </c>
      <c r="J22" s="194"/>
      <c r="K22" s="194"/>
      <c r="L22" s="194"/>
      <c r="M22" s="194"/>
      <c r="N22" s="194"/>
      <c r="O22" s="199"/>
    </row>
    <row r="23" spans="1:14" ht="15" customHeight="1">
      <c r="A23" s="198"/>
      <c r="B23" s="2" t="s">
        <v>227</v>
      </c>
      <c r="C23" s="2" t="s">
        <v>3</v>
      </c>
      <c r="D23" s="52">
        <v>155</v>
      </c>
      <c r="E23" s="43"/>
      <c r="F23" s="301">
        <f t="shared" si="0"/>
        <v>25</v>
      </c>
      <c r="G23" s="50"/>
      <c r="H23" s="67">
        <v>25</v>
      </c>
      <c r="I23" s="187"/>
      <c r="J23" s="50"/>
      <c r="K23" s="50"/>
      <c r="L23" s="50"/>
      <c r="M23" s="50"/>
      <c r="N23" s="50"/>
    </row>
    <row r="24" spans="1:14" ht="15" customHeight="1">
      <c r="A24" s="198" t="s">
        <v>124</v>
      </c>
      <c r="B24" s="93" t="s">
        <v>233</v>
      </c>
      <c r="C24" s="93" t="s">
        <v>94</v>
      </c>
      <c r="D24" s="190">
        <v>152</v>
      </c>
      <c r="E24" s="43"/>
      <c r="F24" s="301">
        <f t="shared" si="0"/>
        <v>22.5</v>
      </c>
      <c r="G24" s="50"/>
      <c r="H24" s="191">
        <v>5</v>
      </c>
      <c r="I24" s="189">
        <v>0</v>
      </c>
      <c r="J24" s="50"/>
      <c r="K24" s="50"/>
      <c r="L24" s="191">
        <v>2.5</v>
      </c>
      <c r="M24" s="55">
        <v>15</v>
      </c>
      <c r="N24" s="50"/>
    </row>
    <row r="25" spans="1:15" s="69" customFormat="1" ht="15" customHeight="1">
      <c r="A25" s="198" t="s">
        <v>61</v>
      </c>
      <c r="B25" s="47" t="s">
        <v>113</v>
      </c>
      <c r="C25" s="47" t="s">
        <v>96</v>
      </c>
      <c r="D25" s="48">
        <v>134</v>
      </c>
      <c r="E25" s="200"/>
      <c r="F25" s="301">
        <f t="shared" si="0"/>
        <v>20</v>
      </c>
      <c r="G25" s="194"/>
      <c r="H25" s="194"/>
      <c r="I25" s="189"/>
      <c r="J25" s="194"/>
      <c r="K25" s="194"/>
      <c r="L25" s="194"/>
      <c r="M25" s="55">
        <v>20</v>
      </c>
      <c r="N25" s="194"/>
      <c r="O25" s="199"/>
    </row>
    <row r="26" spans="1:14" ht="15" customHeight="1">
      <c r="A26" s="198" t="s">
        <v>577</v>
      </c>
      <c r="B26" s="2" t="s">
        <v>230</v>
      </c>
      <c r="C26" s="2" t="s">
        <v>85</v>
      </c>
      <c r="D26" s="52">
        <v>182</v>
      </c>
      <c r="E26" s="43"/>
      <c r="F26" s="301">
        <f t="shared" si="0"/>
        <v>17.5</v>
      </c>
      <c r="G26" s="50"/>
      <c r="H26" s="67">
        <v>17.5</v>
      </c>
      <c r="I26" s="189">
        <v>0</v>
      </c>
      <c r="J26" s="50"/>
      <c r="K26" s="50"/>
      <c r="L26" s="50"/>
      <c r="M26" s="50"/>
      <c r="N26" s="50"/>
    </row>
    <row r="27" spans="1:15" s="69" customFormat="1" ht="15" customHeight="1">
      <c r="A27" s="198"/>
      <c r="B27" s="3" t="s">
        <v>549</v>
      </c>
      <c r="C27" s="3" t="s">
        <v>85</v>
      </c>
      <c r="D27" s="107">
        <v>185</v>
      </c>
      <c r="E27" s="200"/>
      <c r="F27" s="301">
        <f t="shared" si="0"/>
        <v>17.5</v>
      </c>
      <c r="G27" s="194"/>
      <c r="H27" s="194"/>
      <c r="I27" s="189"/>
      <c r="J27" s="194"/>
      <c r="K27" s="194"/>
      <c r="L27" s="194"/>
      <c r="M27" s="194"/>
      <c r="N27" s="67">
        <v>17.5</v>
      </c>
      <c r="O27" s="199"/>
    </row>
    <row r="28" spans="1:15" ht="15" customHeight="1">
      <c r="A28" s="198" t="s">
        <v>66</v>
      </c>
      <c r="B28" s="181" t="s">
        <v>355</v>
      </c>
      <c r="C28" s="181" t="s">
        <v>6</v>
      </c>
      <c r="D28" s="182">
        <v>120</v>
      </c>
      <c r="E28" s="63"/>
      <c r="F28" s="301">
        <f t="shared" si="0"/>
        <v>16</v>
      </c>
      <c r="G28" s="49"/>
      <c r="H28" s="49"/>
      <c r="I28" s="187"/>
      <c r="J28" s="67">
        <v>11</v>
      </c>
      <c r="K28" s="55">
        <v>5</v>
      </c>
      <c r="L28" s="49"/>
      <c r="M28" s="49"/>
      <c r="N28" s="50"/>
      <c r="O28" s="55"/>
    </row>
    <row r="29" spans="1:17" ht="15" customHeight="1">
      <c r="A29" s="198"/>
      <c r="B29" s="181" t="s">
        <v>358</v>
      </c>
      <c r="C29" s="181" t="s">
        <v>29</v>
      </c>
      <c r="D29" s="182">
        <v>143</v>
      </c>
      <c r="E29" s="43"/>
      <c r="F29" s="301">
        <f t="shared" si="0"/>
        <v>16</v>
      </c>
      <c r="G29" s="49"/>
      <c r="H29" s="49"/>
      <c r="I29" s="187"/>
      <c r="J29" s="67">
        <v>10</v>
      </c>
      <c r="K29" s="55">
        <v>6</v>
      </c>
      <c r="L29" s="49"/>
      <c r="M29" s="49"/>
      <c r="N29" s="50"/>
      <c r="Q29" s="42"/>
    </row>
    <row r="30" spans="1:14" ht="15" customHeight="1">
      <c r="A30" s="198" t="s">
        <v>148</v>
      </c>
      <c r="B30" s="181" t="s">
        <v>357</v>
      </c>
      <c r="C30" s="181" t="s">
        <v>7</v>
      </c>
      <c r="D30" s="182">
        <v>117</v>
      </c>
      <c r="E30" s="43"/>
      <c r="F30" s="301">
        <f t="shared" si="0"/>
        <v>15.5</v>
      </c>
      <c r="G30" s="50"/>
      <c r="H30" s="50"/>
      <c r="J30" s="67">
        <v>10</v>
      </c>
      <c r="K30" s="55">
        <v>5.5</v>
      </c>
      <c r="L30" s="50"/>
      <c r="M30" s="50"/>
      <c r="N30" s="50"/>
    </row>
    <row r="31" spans="1:14" ht="15" customHeight="1">
      <c r="A31" s="198" t="s">
        <v>149</v>
      </c>
      <c r="B31" s="181" t="s">
        <v>344</v>
      </c>
      <c r="C31" s="181" t="s">
        <v>345</v>
      </c>
      <c r="D31" s="182">
        <v>169</v>
      </c>
      <c r="E31" s="43"/>
      <c r="F31" s="301">
        <f t="shared" si="0"/>
        <v>15</v>
      </c>
      <c r="G31" s="50"/>
      <c r="H31" s="50"/>
      <c r="I31" s="187"/>
      <c r="J31" s="67">
        <v>15</v>
      </c>
      <c r="K31" s="50"/>
      <c r="L31" s="50"/>
      <c r="M31" s="50"/>
      <c r="N31" s="50"/>
    </row>
    <row r="32" spans="1:14" ht="15" customHeight="1">
      <c r="A32" s="198" t="s">
        <v>163</v>
      </c>
      <c r="B32" s="181" t="s">
        <v>348</v>
      </c>
      <c r="C32" s="181" t="s">
        <v>88</v>
      </c>
      <c r="D32" s="182">
        <v>157</v>
      </c>
      <c r="E32" s="43"/>
      <c r="F32" s="301">
        <f t="shared" si="0"/>
        <v>14</v>
      </c>
      <c r="G32" s="50"/>
      <c r="H32" s="50"/>
      <c r="J32" s="67">
        <v>14</v>
      </c>
      <c r="K32" s="50"/>
      <c r="L32" s="50"/>
      <c r="M32" s="50"/>
      <c r="N32" s="50"/>
    </row>
    <row r="33" spans="1:15" s="186" customFormat="1" ht="15" customHeight="1">
      <c r="A33" s="198"/>
      <c r="B33" s="186" t="s">
        <v>271</v>
      </c>
      <c r="C33" s="186" t="s">
        <v>6</v>
      </c>
      <c r="D33" s="198">
        <v>170</v>
      </c>
      <c r="E33" s="156"/>
      <c r="F33" s="276">
        <f t="shared" si="0"/>
        <v>14</v>
      </c>
      <c r="G33" s="189">
        <v>14</v>
      </c>
      <c r="H33" s="189"/>
      <c r="I33" s="189"/>
      <c r="J33" s="189"/>
      <c r="K33" s="189"/>
      <c r="L33" s="189"/>
      <c r="M33" s="189"/>
      <c r="N33" s="189"/>
      <c r="O33" s="184"/>
    </row>
    <row r="34" spans="1:14" ht="15" customHeight="1">
      <c r="A34" s="198"/>
      <c r="B34" s="181" t="s">
        <v>360</v>
      </c>
      <c r="C34" s="181" t="s">
        <v>29</v>
      </c>
      <c r="D34" s="182">
        <v>144</v>
      </c>
      <c r="E34" s="43"/>
      <c r="F34" s="301">
        <f t="shared" si="0"/>
        <v>14</v>
      </c>
      <c r="G34" s="50"/>
      <c r="H34" s="50"/>
      <c r="I34" s="187"/>
      <c r="J34" s="67">
        <v>8</v>
      </c>
      <c r="K34" s="55">
        <v>6</v>
      </c>
      <c r="L34" s="50"/>
      <c r="M34" s="50"/>
      <c r="N34" s="50"/>
    </row>
    <row r="35" spans="1:14" ht="15" customHeight="1">
      <c r="A35" s="198"/>
      <c r="B35" s="181" t="s">
        <v>347</v>
      </c>
      <c r="C35" s="181" t="s">
        <v>29</v>
      </c>
      <c r="D35" s="182">
        <v>162</v>
      </c>
      <c r="F35" s="301">
        <f t="shared" si="0"/>
        <v>14</v>
      </c>
      <c r="G35" s="50"/>
      <c r="H35" s="50"/>
      <c r="I35" s="187"/>
      <c r="J35" s="67">
        <v>14</v>
      </c>
      <c r="K35" s="50"/>
      <c r="L35" s="50"/>
      <c r="M35" s="50"/>
      <c r="N35" s="50"/>
    </row>
    <row r="36" spans="1:14" ht="15" customHeight="1">
      <c r="A36" s="198" t="s">
        <v>578</v>
      </c>
      <c r="B36" s="317" t="s">
        <v>359</v>
      </c>
      <c r="C36" s="317" t="s">
        <v>7</v>
      </c>
      <c r="D36" s="318">
        <v>116</v>
      </c>
      <c r="E36" s="200"/>
      <c r="F36" s="306">
        <f t="shared" si="0"/>
        <v>13</v>
      </c>
      <c r="G36" s="50"/>
      <c r="H36" s="50"/>
      <c r="I36" s="187"/>
      <c r="J36" s="67">
        <v>8</v>
      </c>
      <c r="K36" s="55">
        <v>5</v>
      </c>
      <c r="L36" s="50"/>
      <c r="M36" s="50"/>
      <c r="N36" s="50"/>
    </row>
    <row r="37" spans="1:14" ht="15" customHeight="1">
      <c r="A37" s="198"/>
      <c r="B37" s="181" t="s">
        <v>350</v>
      </c>
      <c r="C37" s="181" t="s">
        <v>92</v>
      </c>
      <c r="D37" s="182">
        <v>163</v>
      </c>
      <c r="E37" s="43"/>
      <c r="F37" s="301">
        <f aca="true" t="shared" si="1" ref="F37:F67">SUM(G37:O37)</f>
        <v>13</v>
      </c>
      <c r="G37" s="50"/>
      <c r="H37" s="50"/>
      <c r="I37" s="187"/>
      <c r="J37" s="67">
        <v>13</v>
      </c>
      <c r="K37" s="50"/>
      <c r="L37" s="50"/>
      <c r="M37" s="50"/>
      <c r="N37" s="50"/>
    </row>
    <row r="38" spans="1:17" ht="15" customHeight="1">
      <c r="A38" s="198" t="s">
        <v>116</v>
      </c>
      <c r="B38" s="181" t="s">
        <v>351</v>
      </c>
      <c r="C38" s="181" t="s">
        <v>8</v>
      </c>
      <c r="D38" s="182">
        <v>113</v>
      </c>
      <c r="E38" s="43"/>
      <c r="F38" s="301">
        <f t="shared" si="1"/>
        <v>12</v>
      </c>
      <c r="G38" s="50"/>
      <c r="H38" s="50"/>
      <c r="J38" s="67">
        <v>12</v>
      </c>
      <c r="K38" s="50"/>
      <c r="L38" s="50"/>
      <c r="M38" s="50"/>
      <c r="N38" s="50"/>
      <c r="Q38" s="42"/>
    </row>
    <row r="39" spans="1:15" ht="15" customHeight="1">
      <c r="A39" s="198" t="s">
        <v>579</v>
      </c>
      <c r="B39" s="317" t="s">
        <v>364</v>
      </c>
      <c r="C39" s="317" t="s">
        <v>8</v>
      </c>
      <c r="D39" s="318">
        <v>78</v>
      </c>
      <c r="E39" s="308"/>
      <c r="F39" s="306">
        <f t="shared" si="1"/>
        <v>10</v>
      </c>
      <c r="G39" s="49"/>
      <c r="H39" s="49"/>
      <c r="I39" s="187"/>
      <c r="J39" s="67">
        <v>6</v>
      </c>
      <c r="K39" s="55">
        <v>4</v>
      </c>
      <c r="L39" s="49"/>
      <c r="M39" s="49"/>
      <c r="N39" s="49"/>
      <c r="O39" s="51"/>
    </row>
    <row r="40" spans="1:17" ht="15" customHeight="1">
      <c r="A40" s="198"/>
      <c r="B40" s="181" t="s">
        <v>356</v>
      </c>
      <c r="C40" s="181" t="s">
        <v>4</v>
      </c>
      <c r="D40" s="182">
        <v>114</v>
      </c>
      <c r="E40" s="63"/>
      <c r="F40" s="301">
        <f t="shared" si="1"/>
        <v>10</v>
      </c>
      <c r="G40" s="49"/>
      <c r="H40" s="49"/>
      <c r="I40" s="187"/>
      <c r="J40" s="67">
        <v>10</v>
      </c>
      <c r="K40" s="49"/>
      <c r="L40" s="49"/>
      <c r="M40" s="49"/>
      <c r="N40" s="50"/>
      <c r="O40" s="55"/>
      <c r="Q40" s="42"/>
    </row>
    <row r="41" spans="1:14" ht="15" customHeight="1">
      <c r="A41" s="198" t="s">
        <v>580</v>
      </c>
      <c r="B41" s="181" t="s">
        <v>361</v>
      </c>
      <c r="C41" s="181" t="s">
        <v>8</v>
      </c>
      <c r="D41" s="182">
        <v>75</v>
      </c>
      <c r="E41" s="43"/>
      <c r="F41" s="301">
        <f t="shared" si="1"/>
        <v>7</v>
      </c>
      <c r="G41" s="50"/>
      <c r="H41" s="50"/>
      <c r="J41" s="67">
        <v>7</v>
      </c>
      <c r="K41" s="50"/>
      <c r="L41" s="50"/>
      <c r="M41" s="50"/>
      <c r="N41" s="50"/>
    </row>
    <row r="42" spans="1:14" ht="15" customHeight="1">
      <c r="A42" s="198"/>
      <c r="B42" s="47" t="s">
        <v>303</v>
      </c>
      <c r="C42" s="47" t="s">
        <v>6</v>
      </c>
      <c r="D42" s="48">
        <v>150</v>
      </c>
      <c r="E42" s="43"/>
      <c r="F42" s="301">
        <f t="shared" si="1"/>
        <v>7</v>
      </c>
      <c r="G42" s="50"/>
      <c r="H42" s="50"/>
      <c r="J42" s="50"/>
      <c r="K42" s="55">
        <v>7</v>
      </c>
      <c r="L42" s="50"/>
      <c r="M42" s="50"/>
      <c r="N42" s="50"/>
    </row>
    <row r="43" spans="1:14" ht="15" customHeight="1">
      <c r="A43" s="198" t="s">
        <v>581</v>
      </c>
      <c r="B43" s="47" t="s">
        <v>306</v>
      </c>
      <c r="C43" s="47" t="s">
        <v>4</v>
      </c>
      <c r="D43" s="48">
        <v>141</v>
      </c>
      <c r="E43" s="43"/>
      <c r="F43" s="301">
        <f t="shared" si="1"/>
        <v>6.5</v>
      </c>
      <c r="G43" s="50"/>
      <c r="H43" s="50"/>
      <c r="I43" s="187"/>
      <c r="J43" s="50"/>
      <c r="K43" s="55">
        <v>6.5</v>
      </c>
      <c r="L43" s="50"/>
      <c r="M43" s="50"/>
      <c r="N43" s="50"/>
    </row>
    <row r="44" spans="1:14" ht="15" customHeight="1">
      <c r="A44" s="198"/>
      <c r="B44" s="47" t="s">
        <v>307</v>
      </c>
      <c r="C44" s="47" t="s">
        <v>29</v>
      </c>
      <c r="D44" s="48">
        <v>133</v>
      </c>
      <c r="E44" s="43"/>
      <c r="F44" s="301">
        <f t="shared" si="1"/>
        <v>6.5</v>
      </c>
      <c r="G44" s="50"/>
      <c r="H44" s="50"/>
      <c r="J44" s="50"/>
      <c r="K44" s="55">
        <v>6.5</v>
      </c>
      <c r="L44" s="50"/>
      <c r="M44" s="50"/>
      <c r="N44" s="50"/>
    </row>
    <row r="45" spans="1:14" ht="15" customHeight="1">
      <c r="A45" s="198" t="s">
        <v>582</v>
      </c>
      <c r="B45" s="47" t="s">
        <v>315</v>
      </c>
      <c r="C45" s="47" t="s">
        <v>6</v>
      </c>
      <c r="D45" s="48">
        <v>88</v>
      </c>
      <c r="E45" s="43"/>
      <c r="F45" s="301">
        <f t="shared" si="1"/>
        <v>6</v>
      </c>
      <c r="G45" s="50"/>
      <c r="H45" s="50"/>
      <c r="I45" s="187"/>
      <c r="J45" s="50"/>
      <c r="K45" s="55">
        <v>6</v>
      </c>
      <c r="L45" s="50"/>
      <c r="M45" s="50"/>
      <c r="N45" s="50"/>
    </row>
    <row r="46" spans="1:14" ht="15" customHeight="1">
      <c r="A46" s="198"/>
      <c r="B46" s="181" t="s">
        <v>363</v>
      </c>
      <c r="C46" s="181" t="s">
        <v>6</v>
      </c>
      <c r="D46" s="182">
        <v>84</v>
      </c>
      <c r="E46" s="43"/>
      <c r="F46" s="301">
        <f t="shared" si="1"/>
        <v>6</v>
      </c>
      <c r="G46" s="50"/>
      <c r="H46" s="50"/>
      <c r="J46" s="67">
        <v>6</v>
      </c>
      <c r="K46" s="50"/>
      <c r="L46" s="50"/>
      <c r="M46" s="50"/>
      <c r="N46" s="50"/>
    </row>
    <row r="47" spans="1:14" ht="15" customHeight="1">
      <c r="A47" s="198"/>
      <c r="B47" s="47" t="s">
        <v>246</v>
      </c>
      <c r="C47" s="47" t="s">
        <v>8</v>
      </c>
      <c r="D47" s="48">
        <v>105</v>
      </c>
      <c r="E47" s="43"/>
      <c r="F47" s="301">
        <f t="shared" si="1"/>
        <v>6</v>
      </c>
      <c r="G47" s="50"/>
      <c r="H47" s="50"/>
      <c r="J47" s="50"/>
      <c r="K47" s="55">
        <v>6</v>
      </c>
      <c r="L47" s="50"/>
      <c r="M47" s="50"/>
      <c r="N47" s="50"/>
    </row>
    <row r="48" spans="1:15" ht="15" customHeight="1">
      <c r="A48" s="198"/>
      <c r="B48" s="342" t="s">
        <v>362</v>
      </c>
      <c r="C48" s="342" t="s">
        <v>8</v>
      </c>
      <c r="D48" s="343">
        <v>87</v>
      </c>
      <c r="E48" s="344" t="s">
        <v>59</v>
      </c>
      <c r="F48" s="338">
        <f t="shared" si="1"/>
        <v>6</v>
      </c>
      <c r="G48" s="49"/>
      <c r="H48" s="49"/>
      <c r="I48" s="187"/>
      <c r="J48" s="67">
        <v>6</v>
      </c>
      <c r="K48" s="49"/>
      <c r="L48" s="49"/>
      <c r="M48" s="49"/>
      <c r="N48" s="50"/>
      <c r="O48" s="55"/>
    </row>
    <row r="49" spans="1:15" ht="15" customHeight="1">
      <c r="A49" s="198" t="s">
        <v>583</v>
      </c>
      <c r="B49" s="47" t="s">
        <v>313</v>
      </c>
      <c r="C49" s="47" t="s">
        <v>48</v>
      </c>
      <c r="D49" s="48">
        <v>93</v>
      </c>
      <c r="E49" s="63"/>
      <c r="F49" s="301">
        <f t="shared" si="1"/>
        <v>5.5</v>
      </c>
      <c r="G49" s="49"/>
      <c r="H49" s="49"/>
      <c r="I49" s="187"/>
      <c r="J49" s="49"/>
      <c r="K49" s="55">
        <v>5.5</v>
      </c>
      <c r="L49" s="49"/>
      <c r="M49" s="49"/>
      <c r="N49" s="50"/>
      <c r="O49" s="55"/>
    </row>
    <row r="50" spans="1:15" ht="15" customHeight="1">
      <c r="A50" s="198"/>
      <c r="B50" s="47" t="s">
        <v>308</v>
      </c>
      <c r="C50" s="47" t="s">
        <v>6</v>
      </c>
      <c r="D50" s="48" t="s">
        <v>64</v>
      </c>
      <c r="E50" s="63"/>
      <c r="F50" s="301">
        <f t="shared" si="1"/>
        <v>5.5</v>
      </c>
      <c r="G50" s="49"/>
      <c r="H50" s="49"/>
      <c r="I50" s="187"/>
      <c r="J50" s="49"/>
      <c r="K50" s="55">
        <v>5.5</v>
      </c>
      <c r="L50" s="49"/>
      <c r="M50" s="49"/>
      <c r="N50" s="50"/>
      <c r="O50" s="55"/>
    </row>
    <row r="51" spans="1:14" ht="15" customHeight="1">
      <c r="A51" s="198" t="s">
        <v>584</v>
      </c>
      <c r="B51" s="47" t="s">
        <v>243</v>
      </c>
      <c r="C51" s="47" t="s">
        <v>6</v>
      </c>
      <c r="D51" s="48">
        <v>133</v>
      </c>
      <c r="E51" s="43"/>
      <c r="F51" s="301">
        <f t="shared" si="1"/>
        <v>5</v>
      </c>
      <c r="G51" s="49"/>
      <c r="H51" s="49"/>
      <c r="I51" s="187"/>
      <c r="J51" s="49"/>
      <c r="K51" s="55">
        <v>5</v>
      </c>
      <c r="L51" s="49"/>
      <c r="M51" s="49"/>
      <c r="N51" s="50"/>
    </row>
    <row r="52" spans="1:14" ht="15" customHeight="1">
      <c r="A52" s="198"/>
      <c r="B52" s="47" t="s">
        <v>374</v>
      </c>
      <c r="C52" s="47" t="s">
        <v>6</v>
      </c>
      <c r="D52" s="48">
        <v>79</v>
      </c>
      <c r="E52" s="43" t="s">
        <v>59</v>
      </c>
      <c r="F52" s="301">
        <f t="shared" si="1"/>
        <v>5</v>
      </c>
      <c r="G52" s="50"/>
      <c r="H52" s="50"/>
      <c r="I52" s="187"/>
      <c r="J52" s="50"/>
      <c r="K52" s="55">
        <v>5</v>
      </c>
      <c r="L52" s="50"/>
      <c r="M52" s="50"/>
      <c r="N52" s="50"/>
    </row>
    <row r="53" spans="1:14" ht="15" customHeight="1">
      <c r="A53" s="198"/>
      <c r="B53" s="47" t="s">
        <v>311</v>
      </c>
      <c r="C53" s="47" t="s">
        <v>6</v>
      </c>
      <c r="D53" s="48">
        <v>100</v>
      </c>
      <c r="E53" s="43"/>
      <c r="F53" s="301">
        <f t="shared" si="1"/>
        <v>5</v>
      </c>
      <c r="G53" s="50"/>
      <c r="H53" s="50"/>
      <c r="J53" s="50"/>
      <c r="K53" s="55">
        <v>5</v>
      </c>
      <c r="L53" s="50"/>
      <c r="M53" s="50"/>
      <c r="N53" s="50"/>
    </row>
    <row r="54" spans="1:14" ht="15" customHeight="1">
      <c r="A54" s="198" t="s">
        <v>585</v>
      </c>
      <c r="B54" s="93" t="s">
        <v>277</v>
      </c>
      <c r="C54" s="93" t="s">
        <v>48</v>
      </c>
      <c r="D54" s="190">
        <v>173</v>
      </c>
      <c r="F54" s="301">
        <f t="shared" si="1"/>
        <v>4</v>
      </c>
      <c r="G54" s="50">
        <v>4</v>
      </c>
      <c r="H54" s="50"/>
      <c r="I54" s="187"/>
      <c r="J54" s="50"/>
      <c r="K54" s="50"/>
      <c r="L54" s="50"/>
      <c r="M54" s="50"/>
      <c r="N54" s="50"/>
    </row>
    <row r="55" spans="1:14" ht="15" customHeight="1">
      <c r="A55" s="198"/>
      <c r="B55" s="181" t="s">
        <v>365</v>
      </c>
      <c r="C55" s="181" t="s">
        <v>4</v>
      </c>
      <c r="D55" s="182">
        <v>110</v>
      </c>
      <c r="E55" s="43"/>
      <c r="F55" s="301">
        <f t="shared" si="1"/>
        <v>4</v>
      </c>
      <c r="G55" s="50"/>
      <c r="H55" s="50"/>
      <c r="J55" s="67">
        <v>4</v>
      </c>
      <c r="K55" s="50"/>
      <c r="L55" s="50"/>
      <c r="M55" s="50"/>
      <c r="N55" s="50"/>
    </row>
    <row r="56" spans="1:14" ht="15" customHeight="1">
      <c r="A56" s="198"/>
      <c r="B56" s="47" t="s">
        <v>314</v>
      </c>
      <c r="C56" s="47" t="s">
        <v>48</v>
      </c>
      <c r="D56" s="48">
        <v>92</v>
      </c>
      <c r="E56" s="43"/>
      <c r="F56" s="301">
        <f t="shared" si="1"/>
        <v>4</v>
      </c>
      <c r="G56" s="49"/>
      <c r="H56" s="49"/>
      <c r="I56" s="187"/>
      <c r="J56" s="49"/>
      <c r="K56" s="55">
        <v>4</v>
      </c>
      <c r="L56" s="49"/>
      <c r="M56" s="49"/>
      <c r="N56" s="49"/>
    </row>
    <row r="57" spans="1:14" ht="15" customHeight="1">
      <c r="A57" s="198"/>
      <c r="B57" s="47" t="s">
        <v>375</v>
      </c>
      <c r="C57" s="47" t="s">
        <v>6</v>
      </c>
      <c r="D57" s="48">
        <v>40</v>
      </c>
      <c r="E57" s="43" t="s">
        <v>59</v>
      </c>
      <c r="F57" s="301">
        <f t="shared" si="1"/>
        <v>4</v>
      </c>
      <c r="G57" s="50"/>
      <c r="H57" s="50"/>
      <c r="J57" s="50"/>
      <c r="K57" s="55">
        <v>4</v>
      </c>
      <c r="L57" s="50"/>
      <c r="M57" s="50"/>
      <c r="N57" s="50"/>
    </row>
    <row r="58" spans="1:14" ht="15" customHeight="1">
      <c r="A58" s="198"/>
      <c r="B58" s="47" t="s">
        <v>310</v>
      </c>
      <c r="C58" s="47" t="s">
        <v>6</v>
      </c>
      <c r="D58" s="48">
        <v>103</v>
      </c>
      <c r="E58" s="43"/>
      <c r="F58" s="301">
        <f t="shared" si="1"/>
        <v>4</v>
      </c>
      <c r="G58" s="50"/>
      <c r="H58" s="50"/>
      <c r="I58" s="187"/>
      <c r="J58" s="50"/>
      <c r="K58" s="55">
        <v>4</v>
      </c>
      <c r="L58" s="50"/>
      <c r="M58" s="50"/>
      <c r="N58" s="50"/>
    </row>
    <row r="59" spans="1:14" ht="15" customHeight="1">
      <c r="A59" s="198" t="s">
        <v>586</v>
      </c>
      <c r="B59" s="47" t="s">
        <v>376</v>
      </c>
      <c r="C59" s="47" t="s">
        <v>6</v>
      </c>
      <c r="D59" s="48" t="s">
        <v>64</v>
      </c>
      <c r="E59" s="43" t="s">
        <v>59</v>
      </c>
      <c r="F59" s="301">
        <f t="shared" si="1"/>
        <v>3</v>
      </c>
      <c r="G59" s="50"/>
      <c r="H59" s="50"/>
      <c r="J59" s="50"/>
      <c r="K59" s="67">
        <v>3</v>
      </c>
      <c r="L59" s="50"/>
      <c r="M59" s="50"/>
      <c r="N59" s="50"/>
    </row>
    <row r="60" spans="1:17" ht="15" customHeight="1">
      <c r="A60" s="198"/>
      <c r="B60" s="47" t="s">
        <v>321</v>
      </c>
      <c r="C60" s="47" t="s">
        <v>4</v>
      </c>
      <c r="D60" s="48">
        <v>71</v>
      </c>
      <c r="E60" s="63"/>
      <c r="F60" s="301">
        <f t="shared" si="1"/>
        <v>3</v>
      </c>
      <c r="G60" s="49"/>
      <c r="H60" s="49"/>
      <c r="I60" s="187"/>
      <c r="J60" s="49"/>
      <c r="K60" s="67">
        <v>3</v>
      </c>
      <c r="L60" s="49"/>
      <c r="M60" s="49"/>
      <c r="N60" s="50"/>
      <c r="O60" s="51"/>
      <c r="Q60" s="42"/>
    </row>
    <row r="61" spans="1:14" ht="15" customHeight="1">
      <c r="A61" s="198"/>
      <c r="B61" s="47" t="s">
        <v>319</v>
      </c>
      <c r="C61" s="47" t="s">
        <v>48</v>
      </c>
      <c r="D61" s="48">
        <v>57</v>
      </c>
      <c r="E61" s="43"/>
      <c r="F61" s="301">
        <f t="shared" si="1"/>
        <v>3</v>
      </c>
      <c r="G61" s="50"/>
      <c r="H61" s="50"/>
      <c r="I61" s="187"/>
      <c r="J61" s="50"/>
      <c r="K61" s="55">
        <v>3</v>
      </c>
      <c r="L61" s="50"/>
      <c r="M61" s="50"/>
      <c r="N61" s="50"/>
    </row>
    <row r="62" spans="1:14" ht="15" customHeight="1">
      <c r="A62" s="198"/>
      <c r="B62" s="47" t="s">
        <v>312</v>
      </c>
      <c r="C62" s="47" t="s">
        <v>6</v>
      </c>
      <c r="D62" s="48">
        <v>97</v>
      </c>
      <c r="E62" s="43"/>
      <c r="F62" s="301">
        <f t="shared" si="1"/>
        <v>3</v>
      </c>
      <c r="G62" s="50"/>
      <c r="H62" s="50"/>
      <c r="J62" s="50"/>
      <c r="K62" s="55">
        <v>3</v>
      </c>
      <c r="L62" s="50"/>
      <c r="M62" s="50"/>
      <c r="N62" s="50"/>
    </row>
    <row r="63" spans="1:14" ht="15" customHeight="1">
      <c r="A63" s="198" t="s">
        <v>587</v>
      </c>
      <c r="B63" s="181" t="s">
        <v>366</v>
      </c>
      <c r="C63" s="181" t="s">
        <v>8</v>
      </c>
      <c r="D63" s="182">
        <v>40</v>
      </c>
      <c r="E63" s="43" t="s">
        <v>59</v>
      </c>
      <c r="F63" s="301">
        <f t="shared" si="1"/>
        <v>2</v>
      </c>
      <c r="G63" s="49"/>
      <c r="H63" s="49"/>
      <c r="I63" s="187"/>
      <c r="J63" s="67">
        <v>2</v>
      </c>
      <c r="K63" s="49"/>
      <c r="L63" s="49"/>
      <c r="M63" s="49"/>
      <c r="N63" s="50"/>
    </row>
    <row r="64" spans="1:14" ht="15" customHeight="1">
      <c r="A64" s="198"/>
      <c r="B64" s="47" t="s">
        <v>320</v>
      </c>
      <c r="C64" s="47" t="s">
        <v>6</v>
      </c>
      <c r="D64" s="48" t="s">
        <v>64</v>
      </c>
      <c r="E64" s="43"/>
      <c r="F64" s="301">
        <f t="shared" si="1"/>
        <v>2</v>
      </c>
      <c r="G64" s="50"/>
      <c r="H64" s="50"/>
      <c r="J64" s="50"/>
      <c r="K64" s="67">
        <v>2</v>
      </c>
      <c r="L64" s="50"/>
      <c r="M64" s="50"/>
      <c r="N64" s="50"/>
    </row>
    <row r="65" spans="1:17" ht="15" customHeight="1">
      <c r="A65" s="198" t="s">
        <v>588</v>
      </c>
      <c r="B65" s="47" t="s">
        <v>317</v>
      </c>
      <c r="C65" s="47" t="s">
        <v>6</v>
      </c>
      <c r="D65" s="48">
        <v>62</v>
      </c>
      <c r="E65" s="43"/>
      <c r="F65" s="301">
        <f t="shared" si="1"/>
        <v>1</v>
      </c>
      <c r="G65" s="50"/>
      <c r="H65" s="50"/>
      <c r="J65" s="50"/>
      <c r="K65" s="55">
        <v>1</v>
      </c>
      <c r="L65" s="50"/>
      <c r="M65" s="50"/>
      <c r="N65" s="50"/>
      <c r="Q65" s="42"/>
    </row>
    <row r="66" spans="1:17" ht="15" customHeight="1">
      <c r="A66" s="198"/>
      <c r="B66" s="47" t="s">
        <v>377</v>
      </c>
      <c r="C66" s="47" t="s">
        <v>6</v>
      </c>
      <c r="D66" s="48" t="s">
        <v>64</v>
      </c>
      <c r="E66" s="43" t="s">
        <v>59</v>
      </c>
      <c r="F66" s="301">
        <f t="shared" si="1"/>
        <v>1</v>
      </c>
      <c r="G66" s="50"/>
      <c r="H66" s="50"/>
      <c r="J66" s="50"/>
      <c r="K66" s="67">
        <v>1</v>
      </c>
      <c r="L66" s="50"/>
      <c r="M66" s="50"/>
      <c r="N66" s="50"/>
      <c r="Q66" s="42"/>
    </row>
    <row r="67" spans="1:15" s="69" customFormat="1" ht="15" customHeight="1">
      <c r="A67" s="198" t="s">
        <v>566</v>
      </c>
      <c r="B67" s="47" t="s">
        <v>390</v>
      </c>
      <c r="C67" s="47" t="s">
        <v>96</v>
      </c>
      <c r="D67" s="48">
        <v>101</v>
      </c>
      <c r="E67" s="200"/>
      <c r="F67" s="301">
        <f t="shared" si="1"/>
        <v>0</v>
      </c>
      <c r="G67" s="194"/>
      <c r="H67" s="194"/>
      <c r="I67" s="189"/>
      <c r="J67" s="194"/>
      <c r="K67" s="194"/>
      <c r="L67" s="194"/>
      <c r="M67" s="55">
        <v>0</v>
      </c>
      <c r="N67" s="194"/>
      <c r="O67" s="199"/>
    </row>
    <row r="68" spans="1:15" s="36" customFormat="1" ht="8.25" customHeight="1">
      <c r="A68" s="205"/>
      <c r="C68" s="38"/>
      <c r="D68" s="56"/>
      <c r="E68" s="63"/>
      <c r="F68" s="74"/>
      <c r="G68" s="57"/>
      <c r="H68" s="57"/>
      <c r="I68" s="222"/>
      <c r="J68" s="57"/>
      <c r="K68" s="58"/>
      <c r="L68" s="58"/>
      <c r="M68" s="57"/>
      <c r="N68" s="57"/>
      <c r="O68" s="59"/>
    </row>
    <row r="69" spans="1:15" s="36" customFormat="1" ht="16.5" customHeight="1" thickBot="1">
      <c r="A69" s="205"/>
      <c r="C69" s="60" t="s">
        <v>68</v>
      </c>
      <c r="D69" s="56"/>
      <c r="E69" s="63"/>
      <c r="F69" s="61">
        <f>SUM(F5:F67)</f>
        <v>1496.5</v>
      </c>
      <c r="G69" s="192">
        <f>SUM(G5:G67)</f>
        <v>86</v>
      </c>
      <c r="H69" s="192">
        <f aca="true" t="shared" si="2" ref="H69:N69">SUM(H5:H67)</f>
        <v>117.5</v>
      </c>
      <c r="I69" s="192">
        <f t="shared" si="2"/>
        <v>340</v>
      </c>
      <c r="J69" s="192">
        <f t="shared" si="2"/>
        <v>220</v>
      </c>
      <c r="K69" s="192">
        <f t="shared" si="2"/>
        <v>148</v>
      </c>
      <c r="L69" s="192">
        <f t="shared" si="2"/>
        <v>120</v>
      </c>
      <c r="M69" s="192">
        <f t="shared" si="2"/>
        <v>345</v>
      </c>
      <c r="N69" s="192">
        <f t="shared" si="2"/>
        <v>120</v>
      </c>
      <c r="O69" s="59"/>
    </row>
    <row r="70" ht="13.5" thickTop="1"/>
  </sheetData>
  <printOptions/>
  <pageMargins left="0.33" right="0.31496062992125984" top="0.97" bottom="0.57" header="0.41" footer="0.55"/>
  <pageSetup horizontalDpi="360" verticalDpi="360" orientation="portrait" paperSize="9" scale="46" r:id="rId2"/>
  <headerFooter alignWithMargins="0">
    <oddHeader>&amp;C&amp;"Arial,Bold"&amp;16&amp;UBRISTOL CHESS GRAND PRIX 2004/2005
&amp;14Individual scores by section
As at : 31st August 2005 (end of 2004-05 season)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T120"/>
  <sheetViews>
    <sheetView zoomScale="70" zoomScaleNormal="70" workbookViewId="0" topLeftCell="A1">
      <pane xSplit="2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28125" style="206" customWidth="1"/>
    <col min="2" max="2" width="28.7109375" style="2" customWidth="1"/>
    <col min="3" max="3" width="17.57421875" style="54" customWidth="1"/>
    <col min="4" max="4" width="8.421875" style="52" customWidth="1"/>
    <col min="5" max="5" width="5.7109375" style="52" customWidth="1"/>
    <col min="6" max="6" width="10.7109375" style="298" customWidth="1"/>
    <col min="7" max="7" width="10.7109375" style="67" customWidth="1"/>
    <col min="8" max="8" width="12.140625" style="67" customWidth="1"/>
    <col min="9" max="9" width="10.7109375" style="189" customWidth="1"/>
    <col min="10" max="12" width="10.7109375" style="67" customWidth="1"/>
    <col min="13" max="13" width="9.8515625" style="67" customWidth="1"/>
    <col min="14" max="14" width="11.7109375" style="189" customWidth="1"/>
    <col min="15" max="16384" width="9.140625" style="2" customWidth="1"/>
  </cols>
  <sheetData>
    <row r="1" spans="1:14" s="26" customFormat="1" ht="51">
      <c r="A1" s="205"/>
      <c r="B1" s="26" t="s">
        <v>0</v>
      </c>
      <c r="C1" s="27" t="s">
        <v>20</v>
      </c>
      <c r="D1" s="28" t="s">
        <v>2</v>
      </c>
      <c r="E1" s="77" t="s">
        <v>59</v>
      </c>
      <c r="F1" s="295" t="s">
        <v>11</v>
      </c>
      <c r="G1" s="29" t="s">
        <v>367</v>
      </c>
      <c r="H1" s="29" t="s">
        <v>368</v>
      </c>
      <c r="I1" s="219" t="s">
        <v>372</v>
      </c>
      <c r="J1" s="29" t="s">
        <v>369</v>
      </c>
      <c r="K1" s="29" t="s">
        <v>370</v>
      </c>
      <c r="L1" s="29" t="s">
        <v>371</v>
      </c>
      <c r="M1" s="29" t="s">
        <v>663</v>
      </c>
      <c r="N1" s="219" t="s">
        <v>521</v>
      </c>
    </row>
    <row r="2" spans="1:14" s="36" customFormat="1" ht="12.75" customHeight="1">
      <c r="A2" s="205"/>
      <c r="B2" s="31"/>
      <c r="C2" s="32"/>
      <c r="D2" s="33"/>
      <c r="E2" s="33"/>
      <c r="F2" s="296"/>
      <c r="G2" s="34"/>
      <c r="H2" s="34"/>
      <c r="I2" s="220"/>
      <c r="J2" s="34"/>
      <c r="K2" s="34"/>
      <c r="L2" s="34"/>
      <c r="M2" s="34"/>
      <c r="N2" s="220"/>
    </row>
    <row r="3" spans="1:14" s="36" customFormat="1" ht="15.75" customHeight="1">
      <c r="A3" s="205"/>
      <c r="B3" s="64" t="s">
        <v>23</v>
      </c>
      <c r="C3" s="38"/>
      <c r="D3" s="39"/>
      <c r="F3" s="297"/>
      <c r="G3" s="40"/>
      <c r="H3" s="40"/>
      <c r="I3" s="221"/>
      <c r="J3" s="40"/>
      <c r="K3" s="40"/>
      <c r="L3" s="40"/>
      <c r="M3" s="40"/>
      <c r="N3" s="221"/>
    </row>
    <row r="4" spans="1:14" s="36" customFormat="1" ht="6.75" customHeight="1">
      <c r="A4" s="205"/>
      <c r="C4" s="38"/>
      <c r="D4" s="39"/>
      <c r="E4" s="39"/>
      <c r="F4" s="297"/>
      <c r="G4" s="40"/>
      <c r="H4" s="40"/>
      <c r="I4" s="221"/>
      <c r="J4" s="40"/>
      <c r="K4" s="40"/>
      <c r="L4" s="40"/>
      <c r="M4" s="40"/>
      <c r="N4" s="221"/>
    </row>
    <row r="5" spans="1:228" ht="15" customHeight="1">
      <c r="A5" s="198" t="s">
        <v>27</v>
      </c>
      <c r="B5" s="328" t="s">
        <v>228</v>
      </c>
      <c r="C5" s="328" t="s">
        <v>3</v>
      </c>
      <c r="D5" s="329">
        <v>199</v>
      </c>
      <c r="E5" s="330"/>
      <c r="F5" s="327">
        <f aca="true" t="shared" si="0" ref="F5:F36">SUM(G5:N5)</f>
        <v>146</v>
      </c>
      <c r="G5" s="187">
        <v>16</v>
      </c>
      <c r="H5" s="67">
        <v>22.5</v>
      </c>
      <c r="I5" s="189">
        <v>30</v>
      </c>
      <c r="J5" s="187"/>
      <c r="K5" s="187"/>
      <c r="L5" s="191">
        <v>20</v>
      </c>
      <c r="M5" s="55">
        <v>40</v>
      </c>
      <c r="N5" s="294">
        <v>17.5</v>
      </c>
      <c r="O5" s="42"/>
      <c r="P5" s="43"/>
      <c r="Q5" s="43"/>
      <c r="R5" s="43"/>
      <c r="S5" s="43"/>
      <c r="T5" s="43"/>
      <c r="U5" s="43"/>
      <c r="V5" s="43"/>
      <c r="W5" s="43"/>
      <c r="X5" s="43"/>
      <c r="Y5" s="44"/>
      <c r="Z5" s="43"/>
      <c r="AA5" s="43"/>
      <c r="AB5" s="43"/>
      <c r="AD5" s="45"/>
      <c r="AE5" s="42"/>
      <c r="AF5" s="43"/>
      <c r="AG5" s="43"/>
      <c r="AH5" s="42"/>
      <c r="AI5" s="43"/>
      <c r="AJ5" s="43"/>
      <c r="AK5" s="43"/>
      <c r="AL5" s="43"/>
      <c r="AM5" s="43"/>
      <c r="AN5" s="43"/>
      <c r="AO5" s="43"/>
      <c r="AP5" s="43"/>
      <c r="AQ5" s="43"/>
      <c r="AR5" s="44"/>
      <c r="AS5" s="43"/>
      <c r="AT5" s="43"/>
      <c r="AU5" s="43"/>
      <c r="AW5" s="45"/>
      <c r="AX5" s="42"/>
      <c r="AY5" s="43"/>
      <c r="AZ5" s="43"/>
      <c r="BA5" s="42"/>
      <c r="BB5" s="43"/>
      <c r="BC5" s="43"/>
      <c r="BD5" s="43"/>
      <c r="BE5" s="43"/>
      <c r="BF5" s="43"/>
      <c r="BG5" s="43"/>
      <c r="BH5" s="43"/>
      <c r="BI5" s="43"/>
      <c r="BJ5" s="43"/>
      <c r="BK5" s="44"/>
      <c r="BL5" s="43"/>
      <c r="BM5" s="43"/>
      <c r="BN5" s="43"/>
      <c r="BP5" s="45"/>
      <c r="BQ5" s="42"/>
      <c r="BR5" s="43"/>
      <c r="BS5" s="43"/>
      <c r="BT5" s="42"/>
      <c r="BU5" s="43"/>
      <c r="BV5" s="43"/>
      <c r="BW5" s="43"/>
      <c r="BX5" s="43"/>
      <c r="BY5" s="43"/>
      <c r="BZ5" s="43"/>
      <c r="CA5" s="43"/>
      <c r="CB5" s="43"/>
      <c r="CC5" s="43"/>
      <c r="CD5" s="44"/>
      <c r="CE5" s="43"/>
      <c r="CF5" s="43"/>
      <c r="CG5" s="43"/>
      <c r="CI5" s="45"/>
      <c r="CJ5" s="42"/>
      <c r="CK5" s="43"/>
      <c r="CL5" s="43"/>
      <c r="CM5" s="42"/>
      <c r="CN5" s="43"/>
      <c r="CO5" s="43"/>
      <c r="CP5" s="43"/>
      <c r="CQ5" s="43"/>
      <c r="CR5" s="43"/>
      <c r="CS5" s="43"/>
      <c r="CT5" s="43"/>
      <c r="CU5" s="43"/>
      <c r="CV5" s="43"/>
      <c r="CW5" s="44"/>
      <c r="CX5" s="43"/>
      <c r="CY5" s="43"/>
      <c r="CZ5" s="43"/>
      <c r="DB5" s="45"/>
      <c r="DC5" s="42"/>
      <c r="DD5" s="43"/>
      <c r="DE5" s="43"/>
      <c r="DF5" s="42"/>
      <c r="DG5" s="43"/>
      <c r="DH5" s="43"/>
      <c r="DI5" s="43"/>
      <c r="DJ5" s="43"/>
      <c r="DK5" s="43"/>
      <c r="DL5" s="43"/>
      <c r="DM5" s="43"/>
      <c r="DN5" s="43"/>
      <c r="DO5" s="43"/>
      <c r="DP5" s="44"/>
      <c r="DQ5" s="43"/>
      <c r="DR5" s="43"/>
      <c r="DS5" s="43"/>
      <c r="DU5" s="45"/>
      <c r="DV5" s="42"/>
      <c r="DW5" s="43"/>
      <c r="DX5" s="43"/>
      <c r="DY5" s="42"/>
      <c r="DZ5" s="43"/>
      <c r="EA5" s="43"/>
      <c r="EB5" s="43"/>
      <c r="EC5" s="43"/>
      <c r="ED5" s="43"/>
      <c r="EE5" s="43"/>
      <c r="EF5" s="43"/>
      <c r="EG5" s="43"/>
      <c r="EH5" s="43"/>
      <c r="EI5" s="44"/>
      <c r="EJ5" s="43"/>
      <c r="EK5" s="43"/>
      <c r="EL5" s="43"/>
      <c r="EN5" s="45"/>
      <c r="EO5" s="42"/>
      <c r="EP5" s="43"/>
      <c r="EQ5" s="43"/>
      <c r="ER5" s="42"/>
      <c r="ES5" s="43"/>
      <c r="ET5" s="43"/>
      <c r="EU5" s="43"/>
      <c r="EV5" s="43"/>
      <c r="EW5" s="43"/>
      <c r="EX5" s="43"/>
      <c r="EY5" s="43"/>
      <c r="EZ5" s="43"/>
      <c r="FA5" s="43"/>
      <c r="FB5" s="44"/>
      <c r="FC5" s="43"/>
      <c r="FD5" s="43"/>
      <c r="FE5" s="43"/>
      <c r="FG5" s="45"/>
      <c r="FH5" s="42"/>
      <c r="FI5" s="43"/>
      <c r="FJ5" s="43"/>
      <c r="FK5" s="42"/>
      <c r="FL5" s="43"/>
      <c r="FM5" s="43"/>
      <c r="FN5" s="43"/>
      <c r="FO5" s="43"/>
      <c r="FP5" s="43"/>
      <c r="FQ5" s="43"/>
      <c r="FR5" s="43"/>
      <c r="FS5" s="43"/>
      <c r="FT5" s="43"/>
      <c r="FU5" s="44"/>
      <c r="FV5" s="43"/>
      <c r="FW5" s="43"/>
      <c r="FX5" s="43"/>
      <c r="FZ5" s="45"/>
      <c r="GA5" s="42"/>
      <c r="GB5" s="43"/>
      <c r="GC5" s="43"/>
      <c r="GD5" s="42"/>
      <c r="GE5" s="43"/>
      <c r="GF5" s="43"/>
      <c r="GG5" s="43"/>
      <c r="GH5" s="43"/>
      <c r="GI5" s="43"/>
      <c r="GJ5" s="43"/>
      <c r="GK5" s="43"/>
      <c r="GL5" s="43"/>
      <c r="GM5" s="43"/>
      <c r="GN5" s="44"/>
      <c r="GO5" s="43"/>
      <c r="GP5" s="43"/>
      <c r="GQ5" s="43"/>
      <c r="GS5" s="45"/>
      <c r="GT5" s="42"/>
      <c r="GU5" s="43"/>
      <c r="GV5" s="43"/>
      <c r="GW5" s="42"/>
      <c r="GX5" s="43"/>
      <c r="GY5" s="43"/>
      <c r="GZ5" s="43"/>
      <c r="HA5" s="43"/>
      <c r="HB5" s="43"/>
      <c r="HC5" s="43"/>
      <c r="HD5" s="43"/>
      <c r="HE5" s="43"/>
      <c r="HF5" s="43"/>
      <c r="HG5" s="44"/>
      <c r="HH5" s="43"/>
      <c r="HI5" s="43"/>
      <c r="HJ5" s="43"/>
      <c r="HL5" s="45"/>
      <c r="HM5" s="42"/>
      <c r="HN5" s="43"/>
      <c r="HO5" s="43"/>
      <c r="HP5" s="42"/>
      <c r="HQ5" s="43"/>
      <c r="HR5" s="43"/>
      <c r="HS5" s="43"/>
      <c r="HT5" s="43"/>
    </row>
    <row r="6" spans="1:228" ht="15" customHeight="1">
      <c r="A6" s="198" t="s">
        <v>33</v>
      </c>
      <c r="B6" s="18" t="s">
        <v>276</v>
      </c>
      <c r="C6" s="18" t="s">
        <v>3</v>
      </c>
      <c r="D6" s="307">
        <v>186</v>
      </c>
      <c r="E6" s="46"/>
      <c r="F6" s="306">
        <f t="shared" si="0"/>
        <v>127.5</v>
      </c>
      <c r="G6" s="49">
        <v>12</v>
      </c>
      <c r="H6" s="49"/>
      <c r="I6" s="189">
        <v>30</v>
      </c>
      <c r="J6" s="67">
        <v>13</v>
      </c>
      <c r="K6" s="49"/>
      <c r="L6" s="191">
        <v>17.5</v>
      </c>
      <c r="M6" s="55">
        <v>40</v>
      </c>
      <c r="N6" s="226">
        <v>15</v>
      </c>
      <c r="O6" s="42"/>
      <c r="P6" s="43"/>
      <c r="Q6" s="43"/>
      <c r="R6" s="43"/>
      <c r="S6" s="43"/>
      <c r="T6" s="43"/>
      <c r="U6" s="43"/>
      <c r="V6" s="43"/>
      <c r="W6" s="43"/>
      <c r="X6" s="43"/>
      <c r="Y6" s="44"/>
      <c r="Z6" s="43"/>
      <c r="AA6" s="43"/>
      <c r="AB6" s="43"/>
      <c r="AD6" s="45"/>
      <c r="AE6" s="42"/>
      <c r="AF6" s="43"/>
      <c r="AG6" s="43"/>
      <c r="AH6" s="42"/>
      <c r="AI6" s="43"/>
      <c r="AJ6" s="43"/>
      <c r="AK6" s="43"/>
      <c r="AL6" s="43"/>
      <c r="AM6" s="43"/>
      <c r="AN6" s="43"/>
      <c r="AO6" s="43"/>
      <c r="AP6" s="43"/>
      <c r="AQ6" s="43"/>
      <c r="AR6" s="44"/>
      <c r="AS6" s="43"/>
      <c r="AT6" s="43"/>
      <c r="AU6" s="43"/>
      <c r="AW6" s="45"/>
      <c r="AX6" s="42"/>
      <c r="AY6" s="43"/>
      <c r="AZ6" s="43"/>
      <c r="BA6" s="42"/>
      <c r="BB6" s="43"/>
      <c r="BC6" s="43"/>
      <c r="BD6" s="43"/>
      <c r="BE6" s="43"/>
      <c r="BF6" s="43"/>
      <c r="BG6" s="43"/>
      <c r="BH6" s="43"/>
      <c r="BI6" s="43"/>
      <c r="BJ6" s="43"/>
      <c r="BK6" s="44"/>
      <c r="BL6" s="43"/>
      <c r="BM6" s="43"/>
      <c r="BN6" s="43"/>
      <c r="BP6" s="45"/>
      <c r="BQ6" s="42"/>
      <c r="BR6" s="43"/>
      <c r="BS6" s="43"/>
      <c r="BT6" s="42"/>
      <c r="BU6" s="43"/>
      <c r="BV6" s="43"/>
      <c r="BW6" s="43"/>
      <c r="BX6" s="43"/>
      <c r="BY6" s="43"/>
      <c r="BZ6" s="43"/>
      <c r="CA6" s="43"/>
      <c r="CB6" s="43"/>
      <c r="CC6" s="43"/>
      <c r="CD6" s="44"/>
      <c r="CE6" s="43"/>
      <c r="CF6" s="43"/>
      <c r="CG6" s="43"/>
      <c r="CI6" s="45"/>
      <c r="CJ6" s="42"/>
      <c r="CK6" s="43"/>
      <c r="CL6" s="43"/>
      <c r="CM6" s="42"/>
      <c r="CN6" s="43"/>
      <c r="CO6" s="43"/>
      <c r="CP6" s="43"/>
      <c r="CQ6" s="43"/>
      <c r="CR6" s="43"/>
      <c r="CS6" s="43"/>
      <c r="CT6" s="43"/>
      <c r="CU6" s="43"/>
      <c r="CV6" s="43"/>
      <c r="CW6" s="44"/>
      <c r="CX6" s="43"/>
      <c r="CY6" s="43"/>
      <c r="CZ6" s="43"/>
      <c r="DB6" s="45"/>
      <c r="DC6" s="42"/>
      <c r="DD6" s="43"/>
      <c r="DE6" s="43"/>
      <c r="DF6" s="42"/>
      <c r="DG6" s="43"/>
      <c r="DH6" s="43"/>
      <c r="DI6" s="43"/>
      <c r="DJ6" s="43"/>
      <c r="DK6" s="43"/>
      <c r="DL6" s="43"/>
      <c r="DM6" s="43"/>
      <c r="DN6" s="43"/>
      <c r="DO6" s="43"/>
      <c r="DP6" s="44"/>
      <c r="DQ6" s="43"/>
      <c r="DR6" s="43"/>
      <c r="DS6" s="43"/>
      <c r="DU6" s="45"/>
      <c r="DV6" s="42"/>
      <c r="DW6" s="43"/>
      <c r="DX6" s="43"/>
      <c r="DY6" s="42"/>
      <c r="DZ6" s="43"/>
      <c r="EA6" s="43"/>
      <c r="EB6" s="43"/>
      <c r="EC6" s="43"/>
      <c r="ED6" s="43"/>
      <c r="EE6" s="43"/>
      <c r="EF6" s="43"/>
      <c r="EG6" s="43"/>
      <c r="EH6" s="43"/>
      <c r="EI6" s="44"/>
      <c r="EJ6" s="43"/>
      <c r="EK6" s="43"/>
      <c r="EL6" s="43"/>
      <c r="EN6" s="45"/>
      <c r="EO6" s="42"/>
      <c r="EP6" s="43"/>
      <c r="EQ6" s="43"/>
      <c r="ER6" s="42"/>
      <c r="ES6" s="43"/>
      <c r="ET6" s="43"/>
      <c r="EU6" s="43"/>
      <c r="EV6" s="43"/>
      <c r="EW6" s="43"/>
      <c r="EX6" s="43"/>
      <c r="EY6" s="43"/>
      <c r="EZ6" s="43"/>
      <c r="FA6" s="43"/>
      <c r="FB6" s="44"/>
      <c r="FC6" s="43"/>
      <c r="FD6" s="43"/>
      <c r="FE6" s="43"/>
      <c r="FG6" s="45"/>
      <c r="FH6" s="42"/>
      <c r="FI6" s="43"/>
      <c r="FJ6" s="43"/>
      <c r="FK6" s="42"/>
      <c r="FL6" s="43"/>
      <c r="FM6" s="43"/>
      <c r="FN6" s="43"/>
      <c r="FO6" s="43"/>
      <c r="FP6" s="43"/>
      <c r="FQ6" s="43"/>
      <c r="FR6" s="43"/>
      <c r="FS6" s="43"/>
      <c r="FT6" s="43"/>
      <c r="FU6" s="44"/>
      <c r="FV6" s="43"/>
      <c r="FW6" s="43"/>
      <c r="FX6" s="43"/>
      <c r="FZ6" s="45"/>
      <c r="GA6" s="42"/>
      <c r="GB6" s="43"/>
      <c r="GC6" s="43"/>
      <c r="GD6" s="42"/>
      <c r="GE6" s="43"/>
      <c r="GF6" s="43"/>
      <c r="GG6" s="43"/>
      <c r="GH6" s="43"/>
      <c r="GI6" s="43"/>
      <c r="GJ6" s="43"/>
      <c r="GK6" s="43"/>
      <c r="GL6" s="43"/>
      <c r="GM6" s="43"/>
      <c r="GN6" s="44"/>
      <c r="GO6" s="43"/>
      <c r="GP6" s="43"/>
      <c r="GQ6" s="43"/>
      <c r="GS6" s="45"/>
      <c r="GT6" s="42"/>
      <c r="GU6" s="43"/>
      <c r="GV6" s="43"/>
      <c r="GW6" s="42"/>
      <c r="GX6" s="43"/>
      <c r="GY6" s="43"/>
      <c r="GZ6" s="43"/>
      <c r="HA6" s="43"/>
      <c r="HB6" s="43"/>
      <c r="HC6" s="43"/>
      <c r="HD6" s="43"/>
      <c r="HE6" s="43"/>
      <c r="HF6" s="43"/>
      <c r="HG6" s="44"/>
      <c r="HH6" s="43"/>
      <c r="HI6" s="43"/>
      <c r="HJ6" s="43"/>
      <c r="HL6" s="45"/>
      <c r="HM6" s="42"/>
      <c r="HN6" s="43"/>
      <c r="HO6" s="43"/>
      <c r="HP6" s="42"/>
      <c r="HQ6" s="43"/>
      <c r="HR6" s="43"/>
      <c r="HS6" s="43"/>
      <c r="HT6" s="43"/>
    </row>
    <row r="7" spans="1:15" ht="15" customHeight="1">
      <c r="A7" s="198" t="s">
        <v>44</v>
      </c>
      <c r="B7" s="319" t="s">
        <v>359</v>
      </c>
      <c r="C7" s="319" t="s">
        <v>7</v>
      </c>
      <c r="D7" s="320">
        <v>116</v>
      </c>
      <c r="E7" s="321"/>
      <c r="F7" s="306">
        <f t="shared" si="0"/>
        <v>119</v>
      </c>
      <c r="G7" s="191">
        <v>6</v>
      </c>
      <c r="H7" s="190">
        <v>17.5</v>
      </c>
      <c r="I7" s="189">
        <v>40</v>
      </c>
      <c r="J7" s="67">
        <v>8</v>
      </c>
      <c r="K7" s="55">
        <v>5</v>
      </c>
      <c r="L7" s="191">
        <v>17.5</v>
      </c>
      <c r="M7" s="49"/>
      <c r="N7" s="187">
        <v>25</v>
      </c>
      <c r="O7" s="42"/>
    </row>
    <row r="8" spans="1:228" ht="15" customHeight="1">
      <c r="A8" s="198" t="s">
        <v>50</v>
      </c>
      <c r="B8" s="328" t="s">
        <v>229</v>
      </c>
      <c r="C8" s="328" t="s">
        <v>88</v>
      </c>
      <c r="D8" s="329">
        <v>187</v>
      </c>
      <c r="E8" s="330"/>
      <c r="F8" s="327">
        <f t="shared" si="0"/>
        <v>117</v>
      </c>
      <c r="G8" s="187">
        <v>16</v>
      </c>
      <c r="H8" s="67">
        <v>20</v>
      </c>
      <c r="I8" s="189">
        <v>30</v>
      </c>
      <c r="J8" s="187"/>
      <c r="K8" s="55">
        <v>8.5</v>
      </c>
      <c r="L8" s="191">
        <v>17.5</v>
      </c>
      <c r="M8" s="55">
        <v>25</v>
      </c>
      <c r="N8" s="226"/>
      <c r="O8" s="42"/>
      <c r="P8" s="43"/>
      <c r="Q8" s="43"/>
      <c r="R8" s="43"/>
      <c r="S8" s="43"/>
      <c r="T8" s="43"/>
      <c r="U8" s="43"/>
      <c r="V8" s="43"/>
      <c r="W8" s="43"/>
      <c r="X8" s="43"/>
      <c r="Y8" s="44"/>
      <c r="Z8" s="43"/>
      <c r="AA8" s="43"/>
      <c r="AB8" s="43"/>
      <c r="AD8" s="45"/>
      <c r="AE8" s="42"/>
      <c r="AF8" s="43"/>
      <c r="AG8" s="43"/>
      <c r="AH8" s="42"/>
      <c r="AI8" s="43"/>
      <c r="AJ8" s="43"/>
      <c r="AK8" s="43"/>
      <c r="AL8" s="43"/>
      <c r="AM8" s="43"/>
      <c r="AN8" s="43"/>
      <c r="AO8" s="43"/>
      <c r="AP8" s="43"/>
      <c r="AQ8" s="43"/>
      <c r="AR8" s="44"/>
      <c r="AS8" s="43"/>
      <c r="AT8" s="43"/>
      <c r="AU8" s="43"/>
      <c r="AW8" s="45"/>
      <c r="AX8" s="42"/>
      <c r="AY8" s="43"/>
      <c r="AZ8" s="43"/>
      <c r="BA8" s="42"/>
      <c r="BB8" s="43"/>
      <c r="BC8" s="43"/>
      <c r="BD8" s="43"/>
      <c r="BE8" s="43"/>
      <c r="BF8" s="43"/>
      <c r="BG8" s="43"/>
      <c r="BH8" s="43"/>
      <c r="BI8" s="43"/>
      <c r="BJ8" s="43"/>
      <c r="BK8" s="44"/>
      <c r="BL8" s="43"/>
      <c r="BM8" s="43"/>
      <c r="BN8" s="43"/>
      <c r="BP8" s="45"/>
      <c r="BQ8" s="42"/>
      <c r="BR8" s="43"/>
      <c r="BS8" s="43"/>
      <c r="BT8" s="42"/>
      <c r="BU8" s="43"/>
      <c r="BV8" s="43"/>
      <c r="BW8" s="43"/>
      <c r="BX8" s="43"/>
      <c r="BY8" s="43"/>
      <c r="BZ8" s="43"/>
      <c r="CA8" s="43"/>
      <c r="CB8" s="43"/>
      <c r="CC8" s="43"/>
      <c r="CD8" s="44"/>
      <c r="CE8" s="43"/>
      <c r="CF8" s="43"/>
      <c r="CG8" s="43"/>
      <c r="CI8" s="45"/>
      <c r="CJ8" s="42"/>
      <c r="CK8" s="43"/>
      <c r="CL8" s="43"/>
      <c r="CM8" s="42"/>
      <c r="CN8" s="43"/>
      <c r="CO8" s="43"/>
      <c r="CP8" s="43"/>
      <c r="CQ8" s="43"/>
      <c r="CR8" s="43"/>
      <c r="CS8" s="43"/>
      <c r="CT8" s="43"/>
      <c r="CU8" s="43"/>
      <c r="CV8" s="43"/>
      <c r="CW8" s="44"/>
      <c r="CX8" s="43"/>
      <c r="CY8" s="43"/>
      <c r="CZ8" s="43"/>
      <c r="DB8" s="45"/>
      <c r="DC8" s="42"/>
      <c r="DD8" s="43"/>
      <c r="DE8" s="43"/>
      <c r="DF8" s="42"/>
      <c r="DG8" s="43"/>
      <c r="DH8" s="43"/>
      <c r="DI8" s="43"/>
      <c r="DJ8" s="43"/>
      <c r="DK8" s="43"/>
      <c r="DL8" s="43"/>
      <c r="DM8" s="43"/>
      <c r="DN8" s="43"/>
      <c r="DO8" s="43"/>
      <c r="DP8" s="44"/>
      <c r="DQ8" s="43"/>
      <c r="DR8" s="43"/>
      <c r="DS8" s="43"/>
      <c r="DU8" s="45"/>
      <c r="DV8" s="42"/>
      <c r="DW8" s="43"/>
      <c r="DX8" s="43"/>
      <c r="DY8" s="42"/>
      <c r="DZ8" s="43"/>
      <c r="EA8" s="43"/>
      <c r="EB8" s="43"/>
      <c r="EC8" s="43"/>
      <c r="ED8" s="43"/>
      <c r="EE8" s="43"/>
      <c r="EF8" s="43"/>
      <c r="EG8" s="43"/>
      <c r="EH8" s="43"/>
      <c r="EI8" s="44"/>
      <c r="EJ8" s="43"/>
      <c r="EK8" s="43"/>
      <c r="EL8" s="43"/>
      <c r="EN8" s="45"/>
      <c r="EO8" s="42"/>
      <c r="EP8" s="43"/>
      <c r="EQ8" s="43"/>
      <c r="ER8" s="42"/>
      <c r="ES8" s="43"/>
      <c r="ET8" s="43"/>
      <c r="EU8" s="43"/>
      <c r="EV8" s="43"/>
      <c r="EW8" s="43"/>
      <c r="EX8" s="43"/>
      <c r="EY8" s="43"/>
      <c r="EZ8" s="43"/>
      <c r="FA8" s="43"/>
      <c r="FB8" s="44"/>
      <c r="FC8" s="43"/>
      <c r="FD8" s="43"/>
      <c r="FE8" s="43"/>
      <c r="FG8" s="45"/>
      <c r="FH8" s="42"/>
      <c r="FI8" s="43"/>
      <c r="FJ8" s="43"/>
      <c r="FK8" s="42"/>
      <c r="FL8" s="43"/>
      <c r="FM8" s="43"/>
      <c r="FN8" s="43"/>
      <c r="FO8" s="43"/>
      <c r="FP8" s="43"/>
      <c r="FQ8" s="43"/>
      <c r="FR8" s="43"/>
      <c r="FS8" s="43"/>
      <c r="FT8" s="43"/>
      <c r="FU8" s="44"/>
      <c r="FV8" s="43"/>
      <c r="FW8" s="43"/>
      <c r="FX8" s="43"/>
      <c r="FZ8" s="45"/>
      <c r="GA8" s="42"/>
      <c r="GB8" s="43"/>
      <c r="GC8" s="43"/>
      <c r="GD8" s="42"/>
      <c r="GE8" s="43"/>
      <c r="GF8" s="43"/>
      <c r="GG8" s="43"/>
      <c r="GH8" s="43"/>
      <c r="GI8" s="43"/>
      <c r="GJ8" s="43"/>
      <c r="GK8" s="43"/>
      <c r="GL8" s="43"/>
      <c r="GM8" s="43"/>
      <c r="GN8" s="44"/>
      <c r="GO8" s="43"/>
      <c r="GP8" s="43"/>
      <c r="GQ8" s="43"/>
      <c r="GS8" s="45"/>
      <c r="GT8" s="42"/>
      <c r="GU8" s="43"/>
      <c r="GV8" s="43"/>
      <c r="GW8" s="42"/>
      <c r="GX8" s="43"/>
      <c r="GY8" s="43"/>
      <c r="GZ8" s="43"/>
      <c r="HA8" s="43"/>
      <c r="HB8" s="43"/>
      <c r="HC8" s="43"/>
      <c r="HD8" s="43"/>
      <c r="HE8" s="43"/>
      <c r="HF8" s="43"/>
      <c r="HG8" s="44"/>
      <c r="HH8" s="43"/>
      <c r="HI8" s="43"/>
      <c r="HJ8" s="43"/>
      <c r="HL8" s="45"/>
      <c r="HM8" s="42"/>
      <c r="HN8" s="43"/>
      <c r="HO8" s="43"/>
      <c r="HP8" s="42"/>
      <c r="HQ8" s="43"/>
      <c r="HR8" s="43"/>
      <c r="HS8" s="43"/>
      <c r="HT8" s="43"/>
    </row>
    <row r="9" spans="1:15" ht="15" customHeight="1">
      <c r="A9" s="198" t="s">
        <v>53</v>
      </c>
      <c r="B9" s="319" t="s">
        <v>364</v>
      </c>
      <c r="C9" s="319" t="s">
        <v>8</v>
      </c>
      <c r="D9" s="320">
        <v>78</v>
      </c>
      <c r="E9" s="307"/>
      <c r="F9" s="306">
        <f t="shared" si="0"/>
        <v>116.5</v>
      </c>
      <c r="G9" s="67">
        <v>14</v>
      </c>
      <c r="H9" s="52">
        <v>15</v>
      </c>
      <c r="I9" s="189">
        <v>40</v>
      </c>
      <c r="J9" s="67">
        <v>6</v>
      </c>
      <c r="K9" s="55">
        <v>4</v>
      </c>
      <c r="L9" s="67">
        <v>17.5</v>
      </c>
      <c r="M9" s="55">
        <v>20</v>
      </c>
      <c r="N9" s="187"/>
      <c r="O9" s="42"/>
    </row>
    <row r="10" spans="1:15" ht="15" customHeight="1">
      <c r="A10" s="198" t="s">
        <v>31</v>
      </c>
      <c r="B10" s="322" t="s">
        <v>355</v>
      </c>
      <c r="C10" s="322" t="s">
        <v>6</v>
      </c>
      <c r="D10" s="323">
        <v>120</v>
      </c>
      <c r="E10" s="156"/>
      <c r="F10" s="276">
        <f t="shared" si="0"/>
        <v>113.5</v>
      </c>
      <c r="G10" s="49"/>
      <c r="H10" s="190">
        <v>27.5</v>
      </c>
      <c r="I10" s="189">
        <v>45</v>
      </c>
      <c r="J10" s="67">
        <v>11</v>
      </c>
      <c r="K10" s="55">
        <v>5</v>
      </c>
      <c r="L10" s="49"/>
      <c r="M10" s="49"/>
      <c r="N10" s="187">
        <v>25</v>
      </c>
      <c r="O10" s="42"/>
    </row>
    <row r="11" spans="1:15" ht="15" customHeight="1">
      <c r="A11" s="198" t="s">
        <v>51</v>
      </c>
      <c r="B11" s="2" t="s">
        <v>520</v>
      </c>
      <c r="C11" s="2" t="s">
        <v>119</v>
      </c>
      <c r="D11" s="52">
        <v>106</v>
      </c>
      <c r="E11" s="63"/>
      <c r="F11" s="276">
        <f t="shared" si="0"/>
        <v>109</v>
      </c>
      <c r="G11" s="67">
        <v>24</v>
      </c>
      <c r="H11" s="190">
        <v>17.5</v>
      </c>
      <c r="I11" s="189">
        <v>30</v>
      </c>
      <c r="J11" s="49"/>
      <c r="K11" s="49"/>
      <c r="L11" s="191">
        <v>17.5</v>
      </c>
      <c r="M11" s="55">
        <v>20</v>
      </c>
      <c r="N11" s="187"/>
      <c r="O11" s="42"/>
    </row>
    <row r="12" spans="1:15" ht="15" customHeight="1">
      <c r="A12" s="198" t="s">
        <v>47</v>
      </c>
      <c r="B12" s="93" t="s">
        <v>249</v>
      </c>
      <c r="C12" s="93" t="s">
        <v>4</v>
      </c>
      <c r="D12" s="190">
        <v>109</v>
      </c>
      <c r="E12" s="63"/>
      <c r="F12" s="276">
        <f t="shared" si="0"/>
        <v>104.5</v>
      </c>
      <c r="G12" s="191">
        <v>12</v>
      </c>
      <c r="H12" s="190">
        <v>12.5</v>
      </c>
      <c r="I12" s="189">
        <v>35</v>
      </c>
      <c r="J12" s="49"/>
      <c r="K12" s="49"/>
      <c r="L12" s="191">
        <v>15</v>
      </c>
      <c r="M12" s="55">
        <v>30</v>
      </c>
      <c r="N12" s="187">
        <v>0</v>
      </c>
      <c r="O12" s="42"/>
    </row>
    <row r="13" spans="1:228" ht="15" customHeight="1">
      <c r="A13" s="198" t="s">
        <v>107</v>
      </c>
      <c r="B13" s="331" t="s">
        <v>231</v>
      </c>
      <c r="C13" s="331" t="s">
        <v>6</v>
      </c>
      <c r="D13" s="332">
        <v>160</v>
      </c>
      <c r="E13" s="333"/>
      <c r="F13" s="334">
        <f t="shared" si="0"/>
        <v>96.5</v>
      </c>
      <c r="G13" s="49">
        <v>10</v>
      </c>
      <c r="H13" s="191">
        <v>17.5</v>
      </c>
      <c r="I13" s="189">
        <v>20</v>
      </c>
      <c r="J13" s="67">
        <v>12</v>
      </c>
      <c r="K13" s="55">
        <v>7</v>
      </c>
      <c r="L13" s="191">
        <v>15</v>
      </c>
      <c r="M13" s="65"/>
      <c r="N13" s="226">
        <v>15</v>
      </c>
      <c r="O13" s="42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3"/>
      <c r="AA13" s="43"/>
      <c r="AB13" s="43"/>
      <c r="AD13" s="45"/>
      <c r="AE13" s="42"/>
      <c r="AF13" s="43"/>
      <c r="AG13" s="43"/>
      <c r="AH13" s="42"/>
      <c r="AI13" s="43"/>
      <c r="AJ13" s="43"/>
      <c r="AK13" s="43"/>
      <c r="AL13" s="43"/>
      <c r="AM13" s="43"/>
      <c r="AN13" s="43"/>
      <c r="AO13" s="43"/>
      <c r="AP13" s="43"/>
      <c r="AQ13" s="43"/>
      <c r="AR13" s="44"/>
      <c r="AS13" s="43"/>
      <c r="AT13" s="43"/>
      <c r="AU13" s="43"/>
      <c r="AW13" s="45"/>
      <c r="AX13" s="42"/>
      <c r="AY13" s="43"/>
      <c r="AZ13" s="43"/>
      <c r="BA13" s="42"/>
      <c r="BB13" s="43"/>
      <c r="BC13" s="43"/>
      <c r="BD13" s="43"/>
      <c r="BE13" s="43"/>
      <c r="BF13" s="43"/>
      <c r="BG13" s="43"/>
      <c r="BH13" s="43"/>
      <c r="BI13" s="43"/>
      <c r="BJ13" s="43"/>
      <c r="BK13" s="44"/>
      <c r="BL13" s="43"/>
      <c r="BM13" s="43"/>
      <c r="BN13" s="43"/>
      <c r="BP13" s="45"/>
      <c r="BQ13" s="42"/>
      <c r="BR13" s="43"/>
      <c r="BS13" s="43"/>
      <c r="BT13" s="42"/>
      <c r="BU13" s="43"/>
      <c r="BV13" s="43"/>
      <c r="BW13" s="43"/>
      <c r="BX13" s="43"/>
      <c r="BY13" s="43"/>
      <c r="BZ13" s="43"/>
      <c r="CA13" s="43"/>
      <c r="CB13" s="43"/>
      <c r="CC13" s="43"/>
      <c r="CD13" s="44"/>
      <c r="CE13" s="43"/>
      <c r="CF13" s="43"/>
      <c r="CG13" s="43"/>
      <c r="CI13" s="45"/>
      <c r="CJ13" s="42"/>
      <c r="CK13" s="43"/>
      <c r="CL13" s="43"/>
      <c r="CM13" s="42"/>
      <c r="CN13" s="43"/>
      <c r="CO13" s="43"/>
      <c r="CP13" s="43"/>
      <c r="CQ13" s="43"/>
      <c r="CR13" s="43"/>
      <c r="CS13" s="43"/>
      <c r="CT13" s="43"/>
      <c r="CU13" s="43"/>
      <c r="CV13" s="43"/>
      <c r="CW13" s="44"/>
      <c r="CX13" s="43"/>
      <c r="CY13" s="43"/>
      <c r="CZ13" s="43"/>
      <c r="DB13" s="45"/>
      <c r="DC13" s="42"/>
      <c r="DD13" s="43"/>
      <c r="DE13" s="43"/>
      <c r="DF13" s="42"/>
      <c r="DG13" s="43"/>
      <c r="DH13" s="43"/>
      <c r="DI13" s="43"/>
      <c r="DJ13" s="43"/>
      <c r="DK13" s="43"/>
      <c r="DL13" s="43"/>
      <c r="DM13" s="43"/>
      <c r="DN13" s="43"/>
      <c r="DO13" s="43"/>
      <c r="DP13" s="44"/>
      <c r="DQ13" s="43"/>
      <c r="DR13" s="43"/>
      <c r="DS13" s="43"/>
      <c r="DU13" s="45"/>
      <c r="DV13" s="42"/>
      <c r="DW13" s="43"/>
      <c r="DX13" s="43"/>
      <c r="DY13" s="42"/>
      <c r="DZ13" s="43"/>
      <c r="EA13" s="43"/>
      <c r="EB13" s="43"/>
      <c r="EC13" s="43"/>
      <c r="ED13" s="43"/>
      <c r="EE13" s="43"/>
      <c r="EF13" s="43"/>
      <c r="EG13" s="43"/>
      <c r="EH13" s="43"/>
      <c r="EI13" s="44"/>
      <c r="EJ13" s="43"/>
      <c r="EK13" s="43"/>
      <c r="EL13" s="43"/>
      <c r="EN13" s="45"/>
      <c r="EO13" s="42"/>
      <c r="EP13" s="43"/>
      <c r="EQ13" s="43"/>
      <c r="ER13" s="42"/>
      <c r="ES13" s="43"/>
      <c r="ET13" s="43"/>
      <c r="EU13" s="43"/>
      <c r="EV13" s="43"/>
      <c r="EW13" s="43"/>
      <c r="EX13" s="43"/>
      <c r="EY13" s="43"/>
      <c r="EZ13" s="43"/>
      <c r="FA13" s="43"/>
      <c r="FB13" s="44"/>
      <c r="FC13" s="43"/>
      <c r="FD13" s="43"/>
      <c r="FE13" s="43"/>
      <c r="FG13" s="45"/>
      <c r="FH13" s="42"/>
      <c r="FI13" s="43"/>
      <c r="FJ13" s="43"/>
      <c r="FK13" s="42"/>
      <c r="FL13" s="43"/>
      <c r="FM13" s="43"/>
      <c r="FN13" s="43"/>
      <c r="FO13" s="43"/>
      <c r="FP13" s="43"/>
      <c r="FQ13" s="43"/>
      <c r="FR13" s="43"/>
      <c r="FS13" s="43"/>
      <c r="FT13" s="43"/>
      <c r="FU13" s="44"/>
      <c r="FV13" s="43"/>
      <c r="FW13" s="43"/>
      <c r="FX13" s="43"/>
      <c r="FZ13" s="45"/>
      <c r="GA13" s="42"/>
      <c r="GB13" s="43"/>
      <c r="GC13" s="43"/>
      <c r="GD13" s="42"/>
      <c r="GE13" s="43"/>
      <c r="GF13" s="43"/>
      <c r="GG13" s="43"/>
      <c r="GH13" s="43"/>
      <c r="GI13" s="43"/>
      <c r="GJ13" s="43"/>
      <c r="GK13" s="43"/>
      <c r="GL13" s="43"/>
      <c r="GM13" s="43"/>
      <c r="GN13" s="44"/>
      <c r="GO13" s="43"/>
      <c r="GP13" s="43"/>
      <c r="GQ13" s="43"/>
      <c r="GS13" s="45"/>
      <c r="GT13" s="42"/>
      <c r="GU13" s="43"/>
      <c r="GV13" s="43"/>
      <c r="GW13" s="42"/>
      <c r="GX13" s="43"/>
      <c r="GY13" s="43"/>
      <c r="GZ13" s="43"/>
      <c r="HA13" s="43"/>
      <c r="HB13" s="43"/>
      <c r="HC13" s="43"/>
      <c r="HD13" s="43"/>
      <c r="HE13" s="43"/>
      <c r="HF13" s="43"/>
      <c r="HG13" s="44"/>
      <c r="HH13" s="43"/>
      <c r="HI13" s="43"/>
      <c r="HJ13" s="43"/>
      <c r="HL13" s="45"/>
      <c r="HM13" s="42"/>
      <c r="HN13" s="43"/>
      <c r="HO13" s="43"/>
      <c r="HP13" s="42"/>
      <c r="HQ13" s="43"/>
      <c r="HR13" s="43"/>
      <c r="HS13" s="43"/>
      <c r="HT13" s="43"/>
    </row>
    <row r="14" spans="1:15" ht="15" customHeight="1">
      <c r="A14" s="198" t="s">
        <v>45</v>
      </c>
      <c r="B14" s="181" t="s">
        <v>356</v>
      </c>
      <c r="C14" s="181" t="s">
        <v>4</v>
      </c>
      <c r="D14" s="182">
        <v>114</v>
      </c>
      <c r="E14" s="63"/>
      <c r="F14" s="276">
        <f t="shared" si="0"/>
        <v>90</v>
      </c>
      <c r="G14" s="49"/>
      <c r="H14" s="190">
        <v>10</v>
      </c>
      <c r="I14" s="189">
        <v>30</v>
      </c>
      <c r="J14" s="67">
        <v>10</v>
      </c>
      <c r="K14" s="49"/>
      <c r="L14" s="191">
        <v>20</v>
      </c>
      <c r="M14" s="55">
        <v>20</v>
      </c>
      <c r="N14" s="187"/>
      <c r="O14" s="42"/>
    </row>
    <row r="15" spans="1:15" s="69" customFormat="1" ht="15" customHeight="1">
      <c r="A15" s="198" t="s">
        <v>34</v>
      </c>
      <c r="B15" s="93" t="s">
        <v>258</v>
      </c>
      <c r="C15" s="93" t="s">
        <v>85</v>
      </c>
      <c r="D15" s="190" t="s">
        <v>394</v>
      </c>
      <c r="E15" s="200"/>
      <c r="F15" s="276">
        <f t="shared" si="0"/>
        <v>87.5</v>
      </c>
      <c r="G15" s="195"/>
      <c r="H15" s="190">
        <v>20</v>
      </c>
      <c r="I15" s="189">
        <v>15</v>
      </c>
      <c r="J15" s="194"/>
      <c r="K15" s="194"/>
      <c r="L15" s="191">
        <v>17.5</v>
      </c>
      <c r="M15" s="55">
        <v>35</v>
      </c>
      <c r="N15" s="187"/>
      <c r="O15" s="202"/>
    </row>
    <row r="16" spans="1:15" ht="15" customHeight="1">
      <c r="A16" s="198" t="s">
        <v>35</v>
      </c>
      <c r="B16" s="186" t="s">
        <v>274</v>
      </c>
      <c r="C16" s="186" t="s">
        <v>6</v>
      </c>
      <c r="D16" s="198">
        <v>195</v>
      </c>
      <c r="E16" s="156"/>
      <c r="F16" s="276">
        <f t="shared" si="0"/>
        <v>83</v>
      </c>
      <c r="G16" s="187">
        <v>14</v>
      </c>
      <c r="H16" s="187"/>
      <c r="I16" s="187"/>
      <c r="J16" s="67">
        <v>15</v>
      </c>
      <c r="K16" s="55">
        <v>9</v>
      </c>
      <c r="L16" s="187"/>
      <c r="M16" s="55">
        <v>30</v>
      </c>
      <c r="N16" s="189">
        <v>15</v>
      </c>
      <c r="O16" s="42"/>
    </row>
    <row r="17" spans="1:15" ht="15" customHeight="1">
      <c r="A17" s="198" t="s">
        <v>108</v>
      </c>
      <c r="B17" s="181" t="s">
        <v>354</v>
      </c>
      <c r="C17" s="181" t="s">
        <v>4</v>
      </c>
      <c r="D17" s="182">
        <v>179</v>
      </c>
      <c r="E17" s="43"/>
      <c r="F17" s="276">
        <f t="shared" si="0"/>
        <v>72</v>
      </c>
      <c r="G17" s="50"/>
      <c r="H17" s="50"/>
      <c r="I17" s="189">
        <v>30</v>
      </c>
      <c r="J17" s="67">
        <v>12</v>
      </c>
      <c r="K17" s="50"/>
      <c r="L17" s="50"/>
      <c r="M17" s="55">
        <v>30</v>
      </c>
      <c r="N17" s="187"/>
      <c r="O17" s="42"/>
    </row>
    <row r="18" spans="1:15" ht="15" customHeight="1">
      <c r="A18" s="198" t="s">
        <v>84</v>
      </c>
      <c r="B18" s="186" t="s">
        <v>406</v>
      </c>
      <c r="C18" s="186" t="s">
        <v>85</v>
      </c>
      <c r="D18" s="198">
        <v>223</v>
      </c>
      <c r="E18" s="43"/>
      <c r="F18" s="276">
        <f t="shared" si="0"/>
        <v>70</v>
      </c>
      <c r="G18" s="50"/>
      <c r="H18" s="50"/>
      <c r="I18" s="189">
        <v>45</v>
      </c>
      <c r="J18" s="50"/>
      <c r="K18" s="50"/>
      <c r="L18" s="191"/>
      <c r="M18" s="49"/>
      <c r="N18" s="187">
        <v>25</v>
      </c>
      <c r="O18" s="42"/>
    </row>
    <row r="19" spans="1:15" ht="15" customHeight="1">
      <c r="A19" s="198" t="s">
        <v>103</v>
      </c>
      <c r="B19" s="2" t="s">
        <v>341</v>
      </c>
      <c r="C19" s="47" t="s">
        <v>7</v>
      </c>
      <c r="D19" s="52">
        <v>81</v>
      </c>
      <c r="E19" s="48"/>
      <c r="F19" s="276">
        <f t="shared" si="0"/>
        <v>65</v>
      </c>
      <c r="G19" s="67">
        <v>10</v>
      </c>
      <c r="H19" s="49"/>
      <c r="I19" s="189">
        <v>10</v>
      </c>
      <c r="J19" s="49"/>
      <c r="K19" s="49"/>
      <c r="L19" s="67">
        <v>10</v>
      </c>
      <c r="M19" s="55">
        <v>35</v>
      </c>
      <c r="N19" s="187"/>
      <c r="O19" s="42"/>
    </row>
    <row r="20" spans="1:15" ht="15" customHeight="1">
      <c r="A20" s="198"/>
      <c r="B20" s="2" t="s">
        <v>337</v>
      </c>
      <c r="C20" s="2" t="s">
        <v>4</v>
      </c>
      <c r="D20" s="52">
        <v>94</v>
      </c>
      <c r="E20" s="43"/>
      <c r="F20" s="276">
        <f t="shared" si="0"/>
        <v>65</v>
      </c>
      <c r="G20" s="50"/>
      <c r="H20" s="50"/>
      <c r="I20" s="189">
        <v>15</v>
      </c>
      <c r="J20" s="50"/>
      <c r="K20" s="50"/>
      <c r="L20" s="67">
        <v>20</v>
      </c>
      <c r="M20" s="55">
        <v>30</v>
      </c>
      <c r="N20" s="187"/>
      <c r="O20" s="42"/>
    </row>
    <row r="21" spans="1:15" ht="15" customHeight="1">
      <c r="A21" s="198"/>
      <c r="B21" s="2" t="s">
        <v>264</v>
      </c>
      <c r="C21" s="47" t="s">
        <v>4</v>
      </c>
      <c r="D21" s="52">
        <v>75</v>
      </c>
      <c r="E21" s="43"/>
      <c r="F21" s="276">
        <f t="shared" si="0"/>
        <v>65</v>
      </c>
      <c r="G21" s="50"/>
      <c r="H21" s="52">
        <v>10</v>
      </c>
      <c r="I21" s="189">
        <v>30</v>
      </c>
      <c r="J21" s="49"/>
      <c r="K21" s="49"/>
      <c r="L21" s="50"/>
      <c r="M21" s="55">
        <v>25</v>
      </c>
      <c r="N21" s="187"/>
      <c r="O21" s="42"/>
    </row>
    <row r="22" spans="1:15" ht="15" customHeight="1">
      <c r="A22" s="198" t="s">
        <v>58</v>
      </c>
      <c r="B22" s="2" t="s">
        <v>335</v>
      </c>
      <c r="C22" s="2" t="s">
        <v>85</v>
      </c>
      <c r="D22" s="52">
        <v>85</v>
      </c>
      <c r="E22" s="43"/>
      <c r="F22" s="276">
        <f t="shared" si="0"/>
        <v>62.5</v>
      </c>
      <c r="G22" s="50"/>
      <c r="H22" s="50"/>
      <c r="I22" s="187"/>
      <c r="J22" s="50"/>
      <c r="K22" s="50"/>
      <c r="L22" s="67">
        <v>27.5</v>
      </c>
      <c r="M22" s="55">
        <v>35</v>
      </c>
      <c r="N22" s="187"/>
      <c r="O22" s="42"/>
    </row>
    <row r="23" spans="1:15" ht="15" customHeight="1">
      <c r="A23" s="198" t="s">
        <v>126</v>
      </c>
      <c r="B23" s="47" t="s">
        <v>315</v>
      </c>
      <c r="C23" s="47" t="s">
        <v>6</v>
      </c>
      <c r="D23" s="48">
        <v>88</v>
      </c>
      <c r="E23" s="43"/>
      <c r="F23" s="276">
        <f t="shared" si="0"/>
        <v>61</v>
      </c>
      <c r="G23" s="50"/>
      <c r="H23" s="50"/>
      <c r="I23" s="189">
        <v>10</v>
      </c>
      <c r="J23" s="50"/>
      <c r="K23" s="55">
        <v>6</v>
      </c>
      <c r="L23" s="50"/>
      <c r="M23" s="55">
        <v>45</v>
      </c>
      <c r="N23" s="187"/>
      <c r="O23" s="42"/>
    </row>
    <row r="24" spans="1:15" ht="15" customHeight="1">
      <c r="A24" s="198" t="s">
        <v>324</v>
      </c>
      <c r="B24" s="93" t="s">
        <v>326</v>
      </c>
      <c r="C24" s="93" t="s">
        <v>4</v>
      </c>
      <c r="D24" s="190">
        <v>170</v>
      </c>
      <c r="E24" s="43"/>
      <c r="F24" s="276">
        <f t="shared" si="0"/>
        <v>60</v>
      </c>
      <c r="G24" s="50"/>
      <c r="H24" s="50"/>
      <c r="I24" s="189">
        <v>20</v>
      </c>
      <c r="J24" s="50"/>
      <c r="K24" s="50"/>
      <c r="L24" s="191">
        <v>20</v>
      </c>
      <c r="M24" s="55">
        <v>20</v>
      </c>
      <c r="N24" s="187"/>
      <c r="O24" s="42"/>
    </row>
    <row r="25" spans="1:15" ht="15" customHeight="1">
      <c r="A25" s="198"/>
      <c r="B25" s="93" t="s">
        <v>327</v>
      </c>
      <c r="C25" s="93" t="s">
        <v>92</v>
      </c>
      <c r="D25" s="190">
        <v>149</v>
      </c>
      <c r="E25" s="43"/>
      <c r="F25" s="276">
        <f t="shared" si="0"/>
        <v>60</v>
      </c>
      <c r="G25" s="50"/>
      <c r="H25" s="50"/>
      <c r="I25" s="189">
        <v>30</v>
      </c>
      <c r="J25" s="50"/>
      <c r="K25" s="50"/>
      <c r="L25" s="191">
        <v>0</v>
      </c>
      <c r="M25" s="55">
        <v>30</v>
      </c>
      <c r="N25" s="187"/>
      <c r="O25" s="42"/>
    </row>
    <row r="26" spans="1:15" ht="15" customHeight="1">
      <c r="A26" s="198" t="s">
        <v>144</v>
      </c>
      <c r="B26" s="47" t="s">
        <v>243</v>
      </c>
      <c r="C26" s="47" t="s">
        <v>6</v>
      </c>
      <c r="D26" s="48">
        <v>133</v>
      </c>
      <c r="E26" s="43"/>
      <c r="F26" s="276">
        <f t="shared" si="0"/>
        <v>59</v>
      </c>
      <c r="G26" s="191">
        <v>14</v>
      </c>
      <c r="H26" s="190">
        <v>17.5</v>
      </c>
      <c r="I26" s="187"/>
      <c r="J26" s="49"/>
      <c r="K26" s="55">
        <v>5</v>
      </c>
      <c r="L26" s="191">
        <v>22.5</v>
      </c>
      <c r="M26" s="49"/>
      <c r="N26" s="187"/>
      <c r="O26" s="42"/>
    </row>
    <row r="27" spans="1:15" ht="15" customHeight="1">
      <c r="A27" s="198" t="s">
        <v>218</v>
      </c>
      <c r="B27" s="93" t="s">
        <v>325</v>
      </c>
      <c r="C27" s="93" t="s">
        <v>4</v>
      </c>
      <c r="D27" s="190">
        <v>160</v>
      </c>
      <c r="E27" s="43"/>
      <c r="F27" s="276">
        <f t="shared" si="0"/>
        <v>57.5</v>
      </c>
      <c r="G27" s="49"/>
      <c r="H27" s="49"/>
      <c r="I27" s="189">
        <v>30</v>
      </c>
      <c r="J27" s="49"/>
      <c r="K27" s="49"/>
      <c r="L27" s="191">
        <v>27.5</v>
      </c>
      <c r="M27" s="49"/>
      <c r="N27" s="187"/>
      <c r="O27" s="42"/>
    </row>
    <row r="28" spans="1:15" ht="15" customHeight="1">
      <c r="A28" s="198"/>
      <c r="B28" s="47" t="s">
        <v>471</v>
      </c>
      <c r="C28" s="186" t="s">
        <v>7</v>
      </c>
      <c r="D28" s="198">
        <v>98</v>
      </c>
      <c r="E28" s="43"/>
      <c r="F28" s="276">
        <f t="shared" si="0"/>
        <v>57.5</v>
      </c>
      <c r="G28" s="50"/>
      <c r="H28" s="50"/>
      <c r="I28" s="189">
        <v>30</v>
      </c>
      <c r="J28" s="50"/>
      <c r="K28" s="50"/>
      <c r="L28" s="191"/>
      <c r="M28" s="55">
        <v>15</v>
      </c>
      <c r="N28" s="187">
        <v>12.5</v>
      </c>
      <c r="O28" s="42"/>
    </row>
    <row r="29" spans="1:15" ht="15" customHeight="1">
      <c r="A29" s="198" t="s">
        <v>222</v>
      </c>
      <c r="B29" s="93" t="s">
        <v>336</v>
      </c>
      <c r="C29" s="93" t="s">
        <v>3</v>
      </c>
      <c r="D29" s="190">
        <v>98</v>
      </c>
      <c r="E29" s="48"/>
      <c r="F29" s="276">
        <f t="shared" si="0"/>
        <v>56</v>
      </c>
      <c r="G29" s="191">
        <v>16</v>
      </c>
      <c r="H29" s="49"/>
      <c r="I29" s="187"/>
      <c r="J29" s="49"/>
      <c r="K29" s="49"/>
      <c r="L29" s="191">
        <v>20</v>
      </c>
      <c r="M29" s="55">
        <v>20</v>
      </c>
      <c r="N29" s="187"/>
      <c r="O29" s="42"/>
    </row>
    <row r="30" spans="1:15" ht="15" customHeight="1">
      <c r="A30" s="198"/>
      <c r="B30" s="181" t="s">
        <v>363</v>
      </c>
      <c r="C30" s="181" t="s">
        <v>6</v>
      </c>
      <c r="D30" s="182">
        <v>84</v>
      </c>
      <c r="E30" s="43"/>
      <c r="F30" s="276">
        <f t="shared" si="0"/>
        <v>56</v>
      </c>
      <c r="G30" s="50"/>
      <c r="H30" s="50"/>
      <c r="I30" s="189">
        <v>20</v>
      </c>
      <c r="J30" s="67">
        <v>6</v>
      </c>
      <c r="K30" s="50"/>
      <c r="L30" s="50"/>
      <c r="M30" s="55">
        <v>30</v>
      </c>
      <c r="N30" s="187"/>
      <c r="O30" s="42"/>
    </row>
    <row r="31" spans="1:15" ht="15" customHeight="1">
      <c r="A31" s="198"/>
      <c r="B31" s="342" t="s">
        <v>362</v>
      </c>
      <c r="C31" s="342" t="s">
        <v>8</v>
      </c>
      <c r="D31" s="343">
        <v>87</v>
      </c>
      <c r="E31" s="344" t="s">
        <v>59</v>
      </c>
      <c r="F31" s="338">
        <f t="shared" si="0"/>
        <v>56</v>
      </c>
      <c r="G31" s="49"/>
      <c r="H31" s="52">
        <v>25</v>
      </c>
      <c r="I31" s="187"/>
      <c r="J31" s="67">
        <v>6</v>
      </c>
      <c r="K31" s="49"/>
      <c r="L31" s="49"/>
      <c r="M31" s="55">
        <v>25</v>
      </c>
      <c r="N31" s="187"/>
      <c r="O31" s="42"/>
    </row>
    <row r="32" spans="1:15" ht="15" customHeight="1">
      <c r="A32" s="198" t="s">
        <v>145</v>
      </c>
      <c r="B32" s="47" t="s">
        <v>313</v>
      </c>
      <c r="C32" s="47" t="s">
        <v>48</v>
      </c>
      <c r="D32" s="48">
        <v>93</v>
      </c>
      <c r="E32" s="63"/>
      <c r="F32" s="276">
        <f t="shared" si="0"/>
        <v>55.5</v>
      </c>
      <c r="G32" s="49"/>
      <c r="H32" s="49"/>
      <c r="I32" s="189">
        <v>20</v>
      </c>
      <c r="J32" s="49"/>
      <c r="K32" s="55">
        <v>5.5</v>
      </c>
      <c r="L32" s="49"/>
      <c r="M32" s="55">
        <v>30</v>
      </c>
      <c r="N32" s="187"/>
      <c r="O32" s="42"/>
    </row>
    <row r="33" spans="1:15" ht="15" customHeight="1">
      <c r="A33" s="198" t="s">
        <v>146</v>
      </c>
      <c r="B33" s="47" t="s">
        <v>503</v>
      </c>
      <c r="C33" s="186" t="s">
        <v>3</v>
      </c>
      <c r="D33" s="198">
        <v>78</v>
      </c>
      <c r="E33" s="43"/>
      <c r="F33" s="276">
        <f t="shared" si="0"/>
        <v>55</v>
      </c>
      <c r="G33" s="50"/>
      <c r="H33" s="50"/>
      <c r="I33" s="189">
        <v>30</v>
      </c>
      <c r="J33" s="50"/>
      <c r="K33" s="50"/>
      <c r="L33" s="191"/>
      <c r="M33" s="55">
        <v>25</v>
      </c>
      <c r="N33" s="187"/>
      <c r="O33" s="42"/>
    </row>
    <row r="34" spans="1:15" ht="15" customHeight="1">
      <c r="A34" s="198" t="s">
        <v>115</v>
      </c>
      <c r="B34" s="93" t="s">
        <v>331</v>
      </c>
      <c r="C34" s="93" t="s">
        <v>4</v>
      </c>
      <c r="D34" s="190">
        <v>120</v>
      </c>
      <c r="E34" s="43"/>
      <c r="F34" s="276">
        <f t="shared" si="0"/>
        <v>50</v>
      </c>
      <c r="G34" s="50"/>
      <c r="H34" s="50"/>
      <c r="I34" s="187"/>
      <c r="J34" s="50"/>
      <c r="K34" s="50"/>
      <c r="L34" s="191">
        <v>15</v>
      </c>
      <c r="M34" s="55">
        <v>35</v>
      </c>
      <c r="N34" s="187"/>
      <c r="O34" s="42"/>
    </row>
    <row r="35" spans="1:15" ht="15" customHeight="1">
      <c r="A35" s="198" t="s">
        <v>589</v>
      </c>
      <c r="B35" s="2" t="s">
        <v>338</v>
      </c>
      <c r="C35" s="2" t="s">
        <v>4</v>
      </c>
      <c r="D35" s="52">
        <v>71</v>
      </c>
      <c r="E35" s="43"/>
      <c r="F35" s="276">
        <f t="shared" si="0"/>
        <v>47.5</v>
      </c>
      <c r="G35" s="50"/>
      <c r="H35" s="50"/>
      <c r="I35" s="189">
        <v>20</v>
      </c>
      <c r="J35" s="50"/>
      <c r="K35" s="50"/>
      <c r="L35" s="67">
        <v>17.5</v>
      </c>
      <c r="M35" s="55">
        <v>10</v>
      </c>
      <c r="N35" s="187"/>
      <c r="O35" s="42"/>
    </row>
    <row r="36" spans="1:15" s="69" customFormat="1" ht="15" customHeight="1">
      <c r="A36" s="198"/>
      <c r="B36" s="93" t="s">
        <v>251</v>
      </c>
      <c r="C36" s="93" t="s">
        <v>85</v>
      </c>
      <c r="D36" s="190">
        <v>106</v>
      </c>
      <c r="E36" s="200"/>
      <c r="F36" s="276">
        <f t="shared" si="0"/>
        <v>47.5</v>
      </c>
      <c r="G36" s="195"/>
      <c r="H36" s="190">
        <v>10</v>
      </c>
      <c r="I36" s="187"/>
      <c r="J36" s="194"/>
      <c r="K36" s="194"/>
      <c r="L36" s="191">
        <v>12.5</v>
      </c>
      <c r="M36" s="55">
        <v>25</v>
      </c>
      <c r="N36" s="187"/>
      <c r="O36" s="202"/>
    </row>
    <row r="37" spans="1:15" ht="15" customHeight="1">
      <c r="A37" s="198" t="s">
        <v>590</v>
      </c>
      <c r="B37" s="93" t="s">
        <v>332</v>
      </c>
      <c r="C37" s="93" t="s">
        <v>4</v>
      </c>
      <c r="D37" s="190">
        <v>133</v>
      </c>
      <c r="E37" s="43"/>
      <c r="F37" s="276">
        <f aca="true" t="shared" si="1" ref="F37:F68">SUM(G37:N37)</f>
        <v>45</v>
      </c>
      <c r="G37" s="50"/>
      <c r="H37" s="50"/>
      <c r="I37" s="189">
        <v>30</v>
      </c>
      <c r="J37" s="50"/>
      <c r="K37" s="50"/>
      <c r="L37" s="191">
        <v>15</v>
      </c>
      <c r="M37" s="49"/>
      <c r="N37" s="187"/>
      <c r="O37" s="42"/>
    </row>
    <row r="38" spans="1:15" ht="15" customHeight="1">
      <c r="A38" s="198"/>
      <c r="B38" s="93" t="s">
        <v>340</v>
      </c>
      <c r="C38" s="93" t="s">
        <v>85</v>
      </c>
      <c r="D38" s="190" t="s">
        <v>64</v>
      </c>
      <c r="E38" s="43"/>
      <c r="F38" s="276">
        <f t="shared" si="1"/>
        <v>45</v>
      </c>
      <c r="G38" s="50"/>
      <c r="H38" s="50"/>
      <c r="I38" s="187"/>
      <c r="J38" s="50"/>
      <c r="K38" s="50"/>
      <c r="L38" s="191">
        <v>15</v>
      </c>
      <c r="M38" s="55">
        <v>30</v>
      </c>
      <c r="N38" s="187"/>
      <c r="O38" s="42"/>
    </row>
    <row r="39" spans="1:15" ht="15" customHeight="1">
      <c r="A39" s="198"/>
      <c r="B39" s="47" t="s">
        <v>374</v>
      </c>
      <c r="C39" s="47" t="s">
        <v>6</v>
      </c>
      <c r="D39" s="48">
        <v>79</v>
      </c>
      <c r="E39" s="43" t="s">
        <v>59</v>
      </c>
      <c r="F39" s="276">
        <f t="shared" si="1"/>
        <v>45</v>
      </c>
      <c r="G39" s="50"/>
      <c r="H39" s="50"/>
      <c r="I39" s="187"/>
      <c r="J39" s="50"/>
      <c r="K39" s="55">
        <v>5</v>
      </c>
      <c r="L39" s="50"/>
      <c r="M39" s="55">
        <v>40</v>
      </c>
      <c r="N39" s="187"/>
      <c r="O39" s="42"/>
    </row>
    <row r="40" spans="1:15" ht="15" customHeight="1">
      <c r="A40" s="198"/>
      <c r="B40" s="47" t="s">
        <v>392</v>
      </c>
      <c r="C40" s="47" t="s">
        <v>94</v>
      </c>
      <c r="D40" s="48">
        <v>118</v>
      </c>
      <c r="E40" s="43"/>
      <c r="F40" s="276">
        <f t="shared" si="1"/>
        <v>45</v>
      </c>
      <c r="G40" s="50"/>
      <c r="H40" s="50"/>
      <c r="I40" s="187"/>
      <c r="J40" s="50"/>
      <c r="K40" s="50"/>
      <c r="L40" s="191"/>
      <c r="M40" s="55">
        <v>45</v>
      </c>
      <c r="N40" s="187"/>
      <c r="O40" s="42"/>
    </row>
    <row r="41" spans="1:15" s="69" customFormat="1" ht="15" customHeight="1">
      <c r="A41" s="198" t="s">
        <v>157</v>
      </c>
      <c r="B41" s="93" t="s">
        <v>250</v>
      </c>
      <c r="C41" s="93" t="s">
        <v>119</v>
      </c>
      <c r="D41" s="190">
        <v>96</v>
      </c>
      <c r="E41" s="200"/>
      <c r="F41" s="276">
        <f t="shared" si="1"/>
        <v>42.5</v>
      </c>
      <c r="G41" s="195"/>
      <c r="H41" s="190">
        <v>10</v>
      </c>
      <c r="I41" s="187"/>
      <c r="J41" s="194"/>
      <c r="K41" s="194"/>
      <c r="L41" s="191">
        <v>17.5</v>
      </c>
      <c r="M41" s="55">
        <v>15</v>
      </c>
      <c r="N41" s="187"/>
      <c r="O41" s="202"/>
    </row>
    <row r="42" spans="1:15" ht="15" customHeight="1">
      <c r="A42" s="198" t="s">
        <v>158</v>
      </c>
      <c r="B42" s="47" t="s">
        <v>303</v>
      </c>
      <c r="C42" s="47" t="s">
        <v>6</v>
      </c>
      <c r="D42" s="48">
        <v>150</v>
      </c>
      <c r="E42" s="43"/>
      <c r="F42" s="276">
        <f t="shared" si="1"/>
        <v>42</v>
      </c>
      <c r="G42" s="50"/>
      <c r="H42" s="50"/>
      <c r="I42" s="189">
        <v>35</v>
      </c>
      <c r="J42" s="50"/>
      <c r="K42" s="55">
        <v>7</v>
      </c>
      <c r="L42" s="50"/>
      <c r="M42" s="49"/>
      <c r="N42" s="187"/>
      <c r="O42" s="42"/>
    </row>
    <row r="43" spans="1:15" ht="15" customHeight="1">
      <c r="A43" s="198" t="s">
        <v>159</v>
      </c>
      <c r="B43" s="93" t="s">
        <v>379</v>
      </c>
      <c r="C43" s="93" t="s">
        <v>92</v>
      </c>
      <c r="D43" s="190">
        <v>118</v>
      </c>
      <c r="E43" s="63"/>
      <c r="F43" s="276">
        <f t="shared" si="1"/>
        <v>41</v>
      </c>
      <c r="G43" s="191">
        <v>16</v>
      </c>
      <c r="H43" s="49"/>
      <c r="I43" s="189">
        <v>25</v>
      </c>
      <c r="J43" s="49"/>
      <c r="K43" s="49"/>
      <c r="L43" s="49"/>
      <c r="M43" s="49"/>
      <c r="N43" s="187"/>
      <c r="O43" s="42"/>
    </row>
    <row r="44" spans="1:15" ht="15" customHeight="1">
      <c r="A44" s="198" t="s">
        <v>591</v>
      </c>
      <c r="B44" s="186" t="s">
        <v>408</v>
      </c>
      <c r="C44" s="186" t="s">
        <v>407</v>
      </c>
      <c r="D44" s="198">
        <v>199</v>
      </c>
      <c r="E44" s="43"/>
      <c r="F44" s="276">
        <f t="shared" si="1"/>
        <v>40</v>
      </c>
      <c r="G44" s="50"/>
      <c r="H44" s="50"/>
      <c r="I44" s="189">
        <v>40</v>
      </c>
      <c r="J44" s="50"/>
      <c r="K44" s="50"/>
      <c r="L44" s="191"/>
      <c r="M44" s="49"/>
      <c r="N44" s="187"/>
      <c r="O44" s="42"/>
    </row>
    <row r="45" spans="1:15" ht="15" customHeight="1">
      <c r="A45" s="198"/>
      <c r="B45" s="186" t="s">
        <v>437</v>
      </c>
      <c r="C45" s="186" t="s">
        <v>29</v>
      </c>
      <c r="D45" s="198">
        <v>137</v>
      </c>
      <c r="E45" s="43"/>
      <c r="F45" s="276">
        <f t="shared" si="1"/>
        <v>40</v>
      </c>
      <c r="G45" s="50"/>
      <c r="H45" s="50"/>
      <c r="I45" s="189">
        <v>15</v>
      </c>
      <c r="J45" s="50"/>
      <c r="K45" s="50"/>
      <c r="L45" s="191"/>
      <c r="M45" s="55">
        <v>25</v>
      </c>
      <c r="N45" s="187"/>
      <c r="O45" s="42"/>
    </row>
    <row r="46" spans="1:15" ht="15" customHeight="1">
      <c r="A46" s="198"/>
      <c r="B46" s="47" t="s">
        <v>396</v>
      </c>
      <c r="C46" s="47" t="s">
        <v>94</v>
      </c>
      <c r="D46" s="48">
        <v>108</v>
      </c>
      <c r="E46" s="43"/>
      <c r="F46" s="276">
        <f t="shared" si="1"/>
        <v>40</v>
      </c>
      <c r="G46" s="50"/>
      <c r="H46" s="50"/>
      <c r="I46" s="187"/>
      <c r="J46" s="50"/>
      <c r="K46" s="50"/>
      <c r="L46" s="191"/>
      <c r="M46" s="55">
        <v>40</v>
      </c>
      <c r="N46" s="187"/>
      <c r="O46" s="42"/>
    </row>
    <row r="47" spans="1:15" s="69" customFormat="1" ht="15" customHeight="1">
      <c r="A47" s="198"/>
      <c r="B47" s="2" t="s">
        <v>259</v>
      </c>
      <c r="C47" s="2" t="s">
        <v>29</v>
      </c>
      <c r="D47" s="52">
        <v>91</v>
      </c>
      <c r="E47" s="200"/>
      <c r="F47" s="276">
        <f t="shared" si="1"/>
        <v>40</v>
      </c>
      <c r="G47" s="195"/>
      <c r="H47" s="52">
        <v>20</v>
      </c>
      <c r="I47" s="189">
        <v>20</v>
      </c>
      <c r="J47" s="194"/>
      <c r="K47" s="194"/>
      <c r="L47" s="194"/>
      <c r="M47" s="194"/>
      <c r="N47" s="187"/>
      <c r="O47" s="202"/>
    </row>
    <row r="48" spans="1:15" s="69" customFormat="1" ht="15" customHeight="1">
      <c r="A48" s="198" t="s">
        <v>160</v>
      </c>
      <c r="B48" s="93" t="s">
        <v>239</v>
      </c>
      <c r="C48" s="93" t="s">
        <v>7</v>
      </c>
      <c r="D48" s="190">
        <v>139</v>
      </c>
      <c r="E48" s="200"/>
      <c r="F48" s="276">
        <f t="shared" si="1"/>
        <v>37.5</v>
      </c>
      <c r="G48" s="195"/>
      <c r="H48" s="190">
        <v>17.5</v>
      </c>
      <c r="I48" s="187"/>
      <c r="J48" s="194"/>
      <c r="K48" s="194"/>
      <c r="L48" s="194"/>
      <c r="M48" s="194"/>
      <c r="N48" s="187">
        <v>20</v>
      </c>
      <c r="O48" s="202"/>
    </row>
    <row r="49" spans="1:15" ht="15" customHeight="1">
      <c r="A49" s="198" t="s">
        <v>161</v>
      </c>
      <c r="B49" s="181" t="s">
        <v>361</v>
      </c>
      <c r="C49" s="181" t="s">
        <v>8</v>
      </c>
      <c r="D49" s="182">
        <v>75</v>
      </c>
      <c r="E49" s="43"/>
      <c r="F49" s="276">
        <f t="shared" si="1"/>
        <v>37</v>
      </c>
      <c r="G49" s="50"/>
      <c r="H49" s="50"/>
      <c r="I49" s="189">
        <v>20</v>
      </c>
      <c r="J49" s="67">
        <v>7</v>
      </c>
      <c r="K49" s="50"/>
      <c r="L49" s="67">
        <v>10</v>
      </c>
      <c r="M49" s="49"/>
      <c r="N49" s="187"/>
      <c r="O49" s="42"/>
    </row>
    <row r="50" spans="1:15" ht="15" customHeight="1">
      <c r="A50" s="198" t="s">
        <v>162</v>
      </c>
      <c r="B50" s="93" t="s">
        <v>237</v>
      </c>
      <c r="C50" s="93" t="s">
        <v>3</v>
      </c>
      <c r="D50" s="190">
        <v>117</v>
      </c>
      <c r="E50" s="63"/>
      <c r="F50" s="276">
        <f t="shared" si="1"/>
        <v>36.5</v>
      </c>
      <c r="G50" s="191">
        <v>14</v>
      </c>
      <c r="H50" s="190">
        <v>22.5</v>
      </c>
      <c r="I50" s="187"/>
      <c r="J50" s="49"/>
      <c r="K50" s="49"/>
      <c r="L50" s="191">
        <v>0</v>
      </c>
      <c r="M50" s="49"/>
      <c r="N50" s="187"/>
      <c r="O50" s="42"/>
    </row>
    <row r="51" spans="1:15" ht="15" customHeight="1">
      <c r="A51" s="198" t="s">
        <v>156</v>
      </c>
      <c r="B51" s="2" t="s">
        <v>232</v>
      </c>
      <c r="C51" s="2" t="s">
        <v>88</v>
      </c>
      <c r="D51" s="52">
        <v>154</v>
      </c>
      <c r="E51" s="43"/>
      <c r="F51" s="276">
        <f t="shared" si="1"/>
        <v>35.5</v>
      </c>
      <c r="G51" s="50"/>
      <c r="H51" s="67">
        <v>10</v>
      </c>
      <c r="I51" s="187"/>
      <c r="J51" s="67">
        <v>12</v>
      </c>
      <c r="K51" s="55">
        <v>6</v>
      </c>
      <c r="L51" s="50"/>
      <c r="M51" s="49"/>
      <c r="N51" s="187">
        <v>7.5</v>
      </c>
      <c r="O51" s="42"/>
    </row>
    <row r="52" spans="1:15" ht="15" customHeight="1">
      <c r="A52" s="198" t="s">
        <v>592</v>
      </c>
      <c r="B52" s="47" t="s">
        <v>466</v>
      </c>
      <c r="C52" s="186" t="s">
        <v>465</v>
      </c>
      <c r="D52" s="198">
        <v>115</v>
      </c>
      <c r="E52" s="43"/>
      <c r="F52" s="276">
        <f t="shared" si="1"/>
        <v>35</v>
      </c>
      <c r="G52" s="50"/>
      <c r="H52" s="50"/>
      <c r="I52" s="189">
        <v>35</v>
      </c>
      <c r="J52" s="50"/>
      <c r="K52" s="50"/>
      <c r="L52" s="191"/>
      <c r="M52" s="49"/>
      <c r="N52" s="187"/>
      <c r="O52" s="42"/>
    </row>
    <row r="53" spans="1:15" ht="15" customHeight="1">
      <c r="A53" s="198"/>
      <c r="B53" s="93" t="s">
        <v>333</v>
      </c>
      <c r="C53" s="93" t="s">
        <v>3</v>
      </c>
      <c r="D53" s="190">
        <v>95</v>
      </c>
      <c r="E53" s="43"/>
      <c r="F53" s="276">
        <f t="shared" si="1"/>
        <v>35</v>
      </c>
      <c r="G53" s="50"/>
      <c r="H53" s="50"/>
      <c r="I53" s="187"/>
      <c r="J53" s="50"/>
      <c r="K53" s="50"/>
      <c r="L53" s="191">
        <v>5</v>
      </c>
      <c r="M53" s="55">
        <v>30</v>
      </c>
      <c r="N53" s="187"/>
      <c r="O53" s="42"/>
    </row>
    <row r="54" spans="1:15" ht="15" customHeight="1">
      <c r="A54" s="198"/>
      <c r="B54" s="47" t="s">
        <v>470</v>
      </c>
      <c r="C54" s="186" t="s">
        <v>417</v>
      </c>
      <c r="D54" s="198">
        <v>96</v>
      </c>
      <c r="E54" s="43"/>
      <c r="F54" s="276">
        <f t="shared" si="1"/>
        <v>35</v>
      </c>
      <c r="G54" s="50"/>
      <c r="H54" s="50"/>
      <c r="I54" s="189">
        <v>35</v>
      </c>
      <c r="J54" s="50"/>
      <c r="K54" s="50"/>
      <c r="L54" s="191"/>
      <c r="M54" s="49"/>
      <c r="N54" s="187"/>
      <c r="O54" s="42"/>
    </row>
    <row r="55" spans="1:15" ht="15" customHeight="1">
      <c r="A55" s="198"/>
      <c r="B55" s="47" t="s">
        <v>467</v>
      </c>
      <c r="C55" s="186" t="s">
        <v>446</v>
      </c>
      <c r="D55" s="198">
        <v>103</v>
      </c>
      <c r="E55" s="43"/>
      <c r="F55" s="276">
        <f t="shared" si="1"/>
        <v>35</v>
      </c>
      <c r="G55" s="50"/>
      <c r="H55" s="50"/>
      <c r="I55" s="189">
        <v>35</v>
      </c>
      <c r="J55" s="50"/>
      <c r="K55" s="50"/>
      <c r="L55" s="191"/>
      <c r="M55" s="49"/>
      <c r="N55" s="187"/>
      <c r="O55" s="42"/>
    </row>
    <row r="56" spans="1:15" ht="15" customHeight="1">
      <c r="A56" s="198"/>
      <c r="B56" s="47" t="s">
        <v>506</v>
      </c>
      <c r="C56" s="186" t="s">
        <v>423</v>
      </c>
      <c r="D56" s="198">
        <v>76</v>
      </c>
      <c r="E56" s="43"/>
      <c r="F56" s="276">
        <f t="shared" si="1"/>
        <v>35</v>
      </c>
      <c r="G56" s="50"/>
      <c r="H56" s="50"/>
      <c r="I56" s="189">
        <v>20</v>
      </c>
      <c r="J56" s="50"/>
      <c r="K56" s="50"/>
      <c r="L56" s="191"/>
      <c r="M56" s="55">
        <v>15</v>
      </c>
      <c r="N56" s="187"/>
      <c r="O56" s="42"/>
    </row>
    <row r="57" spans="1:15" ht="15" customHeight="1">
      <c r="A57" s="198"/>
      <c r="B57" s="47" t="s">
        <v>125</v>
      </c>
      <c r="C57" s="47" t="s">
        <v>94</v>
      </c>
      <c r="D57" s="48">
        <v>92</v>
      </c>
      <c r="E57" s="43"/>
      <c r="F57" s="276">
        <f t="shared" si="1"/>
        <v>35</v>
      </c>
      <c r="G57" s="50"/>
      <c r="H57" s="50"/>
      <c r="I57" s="187"/>
      <c r="J57" s="50"/>
      <c r="K57" s="50"/>
      <c r="L57" s="191"/>
      <c r="M57" s="55">
        <v>35</v>
      </c>
      <c r="N57" s="187"/>
      <c r="O57" s="42"/>
    </row>
    <row r="58" spans="1:15" ht="15" customHeight="1">
      <c r="A58" s="198" t="s">
        <v>563</v>
      </c>
      <c r="B58" s="181" t="s">
        <v>358</v>
      </c>
      <c r="C58" s="181" t="s">
        <v>29</v>
      </c>
      <c r="D58" s="182">
        <v>143</v>
      </c>
      <c r="E58" s="43"/>
      <c r="F58" s="276">
        <f t="shared" si="1"/>
        <v>33.5</v>
      </c>
      <c r="G58" s="49"/>
      <c r="H58" s="49"/>
      <c r="I58" s="187"/>
      <c r="J58" s="67">
        <v>10</v>
      </c>
      <c r="K58" s="55">
        <v>6</v>
      </c>
      <c r="L58" s="49"/>
      <c r="M58" s="49"/>
      <c r="N58" s="187">
        <v>17.5</v>
      </c>
      <c r="O58" s="42"/>
    </row>
    <row r="59" spans="1:15" ht="15" customHeight="1">
      <c r="A59" s="198" t="s">
        <v>586</v>
      </c>
      <c r="B59" s="47" t="s">
        <v>502</v>
      </c>
      <c r="C59" s="186" t="s">
        <v>407</v>
      </c>
      <c r="D59" s="198">
        <v>81</v>
      </c>
      <c r="E59" s="43"/>
      <c r="F59" s="276">
        <f t="shared" si="1"/>
        <v>30</v>
      </c>
      <c r="G59" s="50"/>
      <c r="H59" s="50"/>
      <c r="I59" s="189">
        <v>30</v>
      </c>
      <c r="J59" s="50"/>
      <c r="K59" s="50"/>
      <c r="L59" s="191"/>
      <c r="M59" s="49"/>
      <c r="N59" s="187"/>
      <c r="O59" s="42"/>
    </row>
    <row r="60" spans="1:15" ht="15" customHeight="1">
      <c r="A60" s="198"/>
      <c r="B60" s="47" t="s">
        <v>397</v>
      </c>
      <c r="C60" s="47" t="s">
        <v>7</v>
      </c>
      <c r="D60" s="48">
        <v>100</v>
      </c>
      <c r="E60" s="43"/>
      <c r="F60" s="276">
        <f t="shared" si="1"/>
        <v>30</v>
      </c>
      <c r="G60" s="50"/>
      <c r="H60" s="50"/>
      <c r="I60" s="187"/>
      <c r="J60" s="50"/>
      <c r="K60" s="50"/>
      <c r="L60" s="191"/>
      <c r="M60" s="55">
        <v>30</v>
      </c>
      <c r="N60" s="187"/>
      <c r="O60" s="42"/>
    </row>
    <row r="61" spans="1:15" ht="15" customHeight="1">
      <c r="A61" s="198" t="s">
        <v>564</v>
      </c>
      <c r="B61" s="2" t="s">
        <v>378</v>
      </c>
      <c r="C61" s="47" t="s">
        <v>7</v>
      </c>
      <c r="D61" s="201">
        <v>45</v>
      </c>
      <c r="E61" s="63"/>
      <c r="F61" s="276">
        <f t="shared" si="1"/>
        <v>29</v>
      </c>
      <c r="G61" s="67">
        <v>4</v>
      </c>
      <c r="H61" s="52">
        <v>15</v>
      </c>
      <c r="I61" s="189">
        <v>10</v>
      </c>
      <c r="J61" s="49"/>
      <c r="K61" s="49"/>
      <c r="L61" s="49"/>
      <c r="M61" s="55">
        <v>0</v>
      </c>
      <c r="N61" s="187"/>
      <c r="O61" s="42"/>
    </row>
    <row r="62" spans="1:15" ht="15" customHeight="1">
      <c r="A62" s="198" t="s">
        <v>593</v>
      </c>
      <c r="B62" s="47" t="s">
        <v>383</v>
      </c>
      <c r="C62" s="47" t="s">
        <v>85</v>
      </c>
      <c r="D62" s="48" t="s">
        <v>384</v>
      </c>
      <c r="E62" s="43"/>
      <c r="F62" s="276">
        <f t="shared" si="1"/>
        <v>27.5</v>
      </c>
      <c r="G62" s="50"/>
      <c r="H62" s="50"/>
      <c r="I62" s="187"/>
      <c r="J62" s="50"/>
      <c r="K62" s="50"/>
      <c r="L62" s="191"/>
      <c r="M62" s="55">
        <v>20</v>
      </c>
      <c r="N62" s="187">
        <v>7.5</v>
      </c>
      <c r="O62" s="42"/>
    </row>
    <row r="63" spans="1:15" ht="15" customHeight="1">
      <c r="A63" s="198"/>
      <c r="B63" s="93" t="s">
        <v>328</v>
      </c>
      <c r="C63" s="93" t="s">
        <v>85</v>
      </c>
      <c r="D63" s="190">
        <v>148</v>
      </c>
      <c r="E63" s="43"/>
      <c r="F63" s="276">
        <f t="shared" si="1"/>
        <v>27.5</v>
      </c>
      <c r="G63" s="50"/>
      <c r="H63" s="50"/>
      <c r="I63" s="187"/>
      <c r="J63" s="50"/>
      <c r="K63" s="50"/>
      <c r="L63" s="191">
        <v>27.5</v>
      </c>
      <c r="M63" s="49"/>
      <c r="N63" s="187"/>
      <c r="O63" s="42"/>
    </row>
    <row r="64" spans="1:15" ht="15" customHeight="1">
      <c r="A64" s="198" t="s">
        <v>565</v>
      </c>
      <c r="B64" s="181" t="s">
        <v>351</v>
      </c>
      <c r="C64" s="181" t="s">
        <v>8</v>
      </c>
      <c r="D64" s="182">
        <v>113</v>
      </c>
      <c r="E64" s="43"/>
      <c r="F64" s="276">
        <f t="shared" si="1"/>
        <v>27</v>
      </c>
      <c r="G64" s="50"/>
      <c r="H64" s="50"/>
      <c r="J64" s="67">
        <v>12</v>
      </c>
      <c r="K64" s="50"/>
      <c r="L64" s="50"/>
      <c r="M64" s="55">
        <v>15</v>
      </c>
      <c r="N64" s="187"/>
      <c r="O64" s="42"/>
    </row>
    <row r="65" spans="1:15" ht="15" customHeight="1">
      <c r="A65" s="198" t="s">
        <v>588</v>
      </c>
      <c r="B65" s="47" t="s">
        <v>388</v>
      </c>
      <c r="C65" s="47" t="s">
        <v>4</v>
      </c>
      <c r="D65" s="48">
        <v>147</v>
      </c>
      <c r="E65" s="43"/>
      <c r="F65" s="276">
        <f t="shared" si="1"/>
        <v>25</v>
      </c>
      <c r="G65" s="50"/>
      <c r="H65" s="50"/>
      <c r="I65" s="187"/>
      <c r="J65" s="50"/>
      <c r="K65" s="50"/>
      <c r="L65" s="191"/>
      <c r="M65" s="55">
        <v>25</v>
      </c>
      <c r="N65" s="187"/>
      <c r="O65" s="42"/>
    </row>
    <row r="66" spans="1:15" ht="15" customHeight="1">
      <c r="A66" s="198"/>
      <c r="B66" s="186" t="s">
        <v>424</v>
      </c>
      <c r="C66" s="186" t="s">
        <v>423</v>
      </c>
      <c r="D66" s="198">
        <v>180</v>
      </c>
      <c r="E66" s="43"/>
      <c r="F66" s="276">
        <f t="shared" si="1"/>
        <v>25</v>
      </c>
      <c r="G66" s="50"/>
      <c r="H66" s="50"/>
      <c r="I66" s="189">
        <v>25</v>
      </c>
      <c r="J66" s="50"/>
      <c r="K66" s="50"/>
      <c r="L66" s="191"/>
      <c r="M66" s="49"/>
      <c r="N66" s="187"/>
      <c r="O66" s="42"/>
    </row>
    <row r="67" spans="1:15" ht="15" customHeight="1">
      <c r="A67" s="198"/>
      <c r="B67" s="47" t="s">
        <v>387</v>
      </c>
      <c r="C67" s="47" t="s">
        <v>94</v>
      </c>
      <c r="D67" s="48">
        <v>151</v>
      </c>
      <c r="E67" s="43"/>
      <c r="F67" s="276">
        <f t="shared" si="1"/>
        <v>25</v>
      </c>
      <c r="G67" s="50"/>
      <c r="H67" s="50"/>
      <c r="I67" s="187"/>
      <c r="J67" s="50"/>
      <c r="K67" s="50"/>
      <c r="L67" s="191"/>
      <c r="M67" s="55">
        <v>25</v>
      </c>
      <c r="N67" s="187"/>
      <c r="O67" s="42"/>
    </row>
    <row r="68" spans="1:15" ht="15" customHeight="1">
      <c r="A68" s="198"/>
      <c r="B68" s="47" t="s">
        <v>479</v>
      </c>
      <c r="C68" s="186" t="s">
        <v>478</v>
      </c>
      <c r="D68" s="198" t="s">
        <v>477</v>
      </c>
      <c r="E68" s="43"/>
      <c r="F68" s="276">
        <f t="shared" si="1"/>
        <v>25</v>
      </c>
      <c r="G68" s="50"/>
      <c r="H68" s="50"/>
      <c r="I68" s="189">
        <v>25</v>
      </c>
      <c r="J68" s="50"/>
      <c r="K68" s="50"/>
      <c r="L68" s="191"/>
      <c r="M68" s="49"/>
      <c r="N68" s="187"/>
      <c r="O68" s="42"/>
    </row>
    <row r="69" spans="1:15" ht="15" customHeight="1">
      <c r="A69" s="198"/>
      <c r="B69" s="186" t="s">
        <v>416</v>
      </c>
      <c r="C69" s="186" t="s">
        <v>407</v>
      </c>
      <c r="D69" s="198">
        <v>156</v>
      </c>
      <c r="E69" s="43"/>
      <c r="F69" s="276">
        <f aca="true" t="shared" si="2" ref="F69:F100">SUM(G69:N69)</f>
        <v>25</v>
      </c>
      <c r="G69" s="50"/>
      <c r="H69" s="50"/>
      <c r="I69" s="189">
        <v>25</v>
      </c>
      <c r="J69" s="50"/>
      <c r="K69" s="50"/>
      <c r="L69" s="191"/>
      <c r="M69" s="49"/>
      <c r="N69" s="187"/>
      <c r="O69" s="42"/>
    </row>
    <row r="70" spans="1:15" ht="15" customHeight="1">
      <c r="A70" s="198"/>
      <c r="B70" s="2" t="s">
        <v>227</v>
      </c>
      <c r="C70" s="2" t="s">
        <v>3</v>
      </c>
      <c r="D70" s="52">
        <v>155</v>
      </c>
      <c r="E70" s="43"/>
      <c r="F70" s="276">
        <f t="shared" si="2"/>
        <v>25</v>
      </c>
      <c r="G70" s="50"/>
      <c r="H70" s="67">
        <v>25</v>
      </c>
      <c r="I70" s="187"/>
      <c r="J70" s="50"/>
      <c r="K70" s="50"/>
      <c r="L70" s="50"/>
      <c r="M70" s="49"/>
      <c r="N70" s="187"/>
      <c r="O70" s="42"/>
    </row>
    <row r="71" spans="1:15" s="69" customFormat="1" ht="15" customHeight="1">
      <c r="A71" s="198" t="s">
        <v>594</v>
      </c>
      <c r="B71" s="93" t="s">
        <v>236</v>
      </c>
      <c r="C71" s="93" t="s">
        <v>88</v>
      </c>
      <c r="D71" s="190">
        <v>119</v>
      </c>
      <c r="E71" s="200"/>
      <c r="F71" s="276">
        <f t="shared" si="2"/>
        <v>22.5</v>
      </c>
      <c r="G71" s="195"/>
      <c r="H71" s="190">
        <v>22.5</v>
      </c>
      <c r="I71" s="187"/>
      <c r="J71" s="194"/>
      <c r="K71" s="194"/>
      <c r="L71" s="194"/>
      <c r="M71" s="194"/>
      <c r="N71" s="187"/>
      <c r="O71" s="202"/>
    </row>
    <row r="72" spans="1:15" ht="15" customHeight="1">
      <c r="A72" s="198"/>
      <c r="B72" s="93" t="s">
        <v>233</v>
      </c>
      <c r="C72" s="93" t="s">
        <v>94</v>
      </c>
      <c r="D72" s="190">
        <v>152</v>
      </c>
      <c r="E72" s="43"/>
      <c r="F72" s="276">
        <f t="shared" si="2"/>
        <v>22.5</v>
      </c>
      <c r="G72" s="50"/>
      <c r="H72" s="191">
        <v>5</v>
      </c>
      <c r="I72" s="189">
        <v>0</v>
      </c>
      <c r="J72" s="50"/>
      <c r="K72" s="50"/>
      <c r="L72" s="191">
        <v>2.5</v>
      </c>
      <c r="M72" s="55">
        <v>15</v>
      </c>
      <c r="N72" s="187"/>
      <c r="O72" s="42"/>
    </row>
    <row r="73" spans="1:15" ht="15" customHeight="1">
      <c r="A73" s="198" t="s">
        <v>567</v>
      </c>
      <c r="B73" s="47" t="s">
        <v>314</v>
      </c>
      <c r="C73" s="47" t="s">
        <v>48</v>
      </c>
      <c r="D73" s="48">
        <v>92</v>
      </c>
      <c r="E73" s="43"/>
      <c r="F73" s="276">
        <f t="shared" si="2"/>
        <v>21.5</v>
      </c>
      <c r="G73" s="49"/>
      <c r="H73" s="49"/>
      <c r="I73" s="187"/>
      <c r="J73" s="49"/>
      <c r="K73" s="55">
        <v>4</v>
      </c>
      <c r="L73" s="191">
        <v>17.5</v>
      </c>
      <c r="M73" s="49"/>
      <c r="N73" s="187"/>
      <c r="O73" s="42"/>
    </row>
    <row r="74" spans="1:15" ht="15" customHeight="1">
      <c r="A74" s="198" t="s">
        <v>568</v>
      </c>
      <c r="B74" s="47" t="s">
        <v>246</v>
      </c>
      <c r="C74" s="47" t="s">
        <v>8</v>
      </c>
      <c r="D74" s="48">
        <v>105</v>
      </c>
      <c r="E74" s="43"/>
      <c r="F74" s="276">
        <f t="shared" si="2"/>
        <v>21</v>
      </c>
      <c r="G74" s="50"/>
      <c r="H74" s="190">
        <v>15</v>
      </c>
      <c r="J74" s="50"/>
      <c r="K74" s="55">
        <v>6</v>
      </c>
      <c r="L74" s="50"/>
      <c r="M74" s="49"/>
      <c r="N74" s="187"/>
      <c r="O74" s="42"/>
    </row>
    <row r="75" spans="1:15" ht="15" customHeight="1">
      <c r="A75" s="198" t="s">
        <v>595</v>
      </c>
      <c r="B75" s="47" t="s">
        <v>113</v>
      </c>
      <c r="C75" s="47" t="s">
        <v>96</v>
      </c>
      <c r="D75" s="48">
        <v>134</v>
      </c>
      <c r="E75" s="43"/>
      <c r="F75" s="276">
        <f t="shared" si="2"/>
        <v>20</v>
      </c>
      <c r="G75" s="50"/>
      <c r="H75" s="50"/>
      <c r="I75" s="187"/>
      <c r="J75" s="50"/>
      <c r="K75" s="50"/>
      <c r="L75" s="191"/>
      <c r="M75" s="55">
        <v>20</v>
      </c>
      <c r="N75" s="187"/>
      <c r="O75" s="42"/>
    </row>
    <row r="76" spans="1:15" ht="15" customHeight="1">
      <c r="A76" s="198"/>
      <c r="B76" s="47" t="s">
        <v>401</v>
      </c>
      <c r="C76" s="47" t="s">
        <v>4</v>
      </c>
      <c r="D76" s="48">
        <v>82</v>
      </c>
      <c r="E76" s="43"/>
      <c r="F76" s="276">
        <f t="shared" si="2"/>
        <v>20</v>
      </c>
      <c r="G76" s="50"/>
      <c r="H76" s="50"/>
      <c r="I76" s="187"/>
      <c r="J76" s="50"/>
      <c r="K76" s="50"/>
      <c r="L76" s="191"/>
      <c r="M76" s="55">
        <v>20</v>
      </c>
      <c r="N76" s="187"/>
      <c r="O76" s="42"/>
    </row>
    <row r="77" spans="1:15" ht="15" customHeight="1">
      <c r="A77" s="198"/>
      <c r="B77" s="47" t="s">
        <v>398</v>
      </c>
      <c r="C77" s="47" t="s">
        <v>88</v>
      </c>
      <c r="D77" s="48" t="s">
        <v>399</v>
      </c>
      <c r="E77" s="43"/>
      <c r="F77" s="276">
        <f t="shared" si="2"/>
        <v>20</v>
      </c>
      <c r="G77" s="50"/>
      <c r="H77" s="50"/>
      <c r="I77" s="187"/>
      <c r="J77" s="50"/>
      <c r="K77" s="50"/>
      <c r="L77" s="191"/>
      <c r="M77" s="55">
        <v>10</v>
      </c>
      <c r="N77" s="187">
        <v>10</v>
      </c>
      <c r="O77" s="42"/>
    </row>
    <row r="78" spans="1:15" ht="15" customHeight="1">
      <c r="A78" s="198"/>
      <c r="B78" s="47" t="s">
        <v>95</v>
      </c>
      <c r="C78" s="47" t="s">
        <v>96</v>
      </c>
      <c r="D78" s="48">
        <v>117</v>
      </c>
      <c r="E78" s="43"/>
      <c r="F78" s="276">
        <f t="shared" si="2"/>
        <v>20</v>
      </c>
      <c r="G78" s="50"/>
      <c r="H78" s="50"/>
      <c r="I78" s="187"/>
      <c r="J78" s="50"/>
      <c r="K78" s="50"/>
      <c r="L78" s="191"/>
      <c r="M78" s="55">
        <v>20</v>
      </c>
      <c r="N78" s="187"/>
      <c r="O78" s="42"/>
    </row>
    <row r="79" spans="1:15" ht="15" customHeight="1">
      <c r="A79" s="198" t="s">
        <v>596</v>
      </c>
      <c r="B79" s="2" t="s">
        <v>230</v>
      </c>
      <c r="C79" s="2" t="s">
        <v>85</v>
      </c>
      <c r="D79" s="52">
        <v>182</v>
      </c>
      <c r="E79" s="43"/>
      <c r="F79" s="276">
        <f t="shared" si="2"/>
        <v>17.5</v>
      </c>
      <c r="G79" s="50"/>
      <c r="H79" s="67">
        <v>17.5</v>
      </c>
      <c r="I79" s="189">
        <v>0</v>
      </c>
      <c r="J79" s="50"/>
      <c r="K79" s="50"/>
      <c r="L79" s="50"/>
      <c r="M79" s="49"/>
      <c r="N79" s="187"/>
      <c r="O79" s="42"/>
    </row>
    <row r="80" spans="1:15" s="69" customFormat="1" ht="15" customHeight="1">
      <c r="A80" s="198"/>
      <c r="B80" s="93" t="s">
        <v>240</v>
      </c>
      <c r="C80" s="93" t="s">
        <v>88</v>
      </c>
      <c r="D80" s="190">
        <v>140</v>
      </c>
      <c r="E80" s="200"/>
      <c r="F80" s="276">
        <f t="shared" si="2"/>
        <v>17.5</v>
      </c>
      <c r="G80" s="195"/>
      <c r="H80" s="190">
        <v>17.5</v>
      </c>
      <c r="I80" s="187"/>
      <c r="J80" s="194"/>
      <c r="K80" s="194"/>
      <c r="L80" s="194"/>
      <c r="M80" s="194"/>
      <c r="N80" s="187"/>
      <c r="O80" s="202"/>
    </row>
    <row r="81" spans="1:15" s="69" customFormat="1" ht="15" customHeight="1">
      <c r="A81" s="198"/>
      <c r="B81" s="93" t="s">
        <v>253</v>
      </c>
      <c r="C81" s="93" t="s">
        <v>88</v>
      </c>
      <c r="D81" s="190">
        <v>130</v>
      </c>
      <c r="E81" s="200"/>
      <c r="F81" s="276">
        <f t="shared" si="2"/>
        <v>17.5</v>
      </c>
      <c r="G81" s="195"/>
      <c r="H81" s="190">
        <v>10</v>
      </c>
      <c r="I81" s="187"/>
      <c r="J81" s="194"/>
      <c r="K81" s="194"/>
      <c r="L81" s="191">
        <v>7.5</v>
      </c>
      <c r="M81" s="194"/>
      <c r="N81" s="187"/>
      <c r="O81" s="202"/>
    </row>
    <row r="82" spans="1:15" ht="15" customHeight="1">
      <c r="A82" s="198"/>
      <c r="B82" s="230" t="s">
        <v>549</v>
      </c>
      <c r="C82" s="230" t="s">
        <v>85</v>
      </c>
      <c r="D82" s="231">
        <v>185</v>
      </c>
      <c r="E82" s="43"/>
      <c r="F82" s="276">
        <f t="shared" si="2"/>
        <v>17.5</v>
      </c>
      <c r="G82" s="50"/>
      <c r="H82" s="50"/>
      <c r="I82" s="187"/>
      <c r="J82" s="50"/>
      <c r="K82" s="50"/>
      <c r="L82" s="191"/>
      <c r="M82" s="49"/>
      <c r="N82" s="213">
        <v>17.5</v>
      </c>
      <c r="O82" s="42"/>
    </row>
    <row r="83" spans="1:15" ht="15" customHeight="1">
      <c r="A83" s="198" t="s">
        <v>569</v>
      </c>
      <c r="B83" s="2" t="s">
        <v>522</v>
      </c>
      <c r="C83" s="2" t="s">
        <v>3</v>
      </c>
      <c r="D83" s="52">
        <v>94</v>
      </c>
      <c r="E83" s="63"/>
      <c r="F83" s="276">
        <f t="shared" si="2"/>
        <v>16</v>
      </c>
      <c r="G83" s="67">
        <v>16</v>
      </c>
      <c r="H83" s="55"/>
      <c r="J83" s="49"/>
      <c r="K83" s="49"/>
      <c r="L83" s="49"/>
      <c r="M83" s="49"/>
      <c r="N83" s="187"/>
      <c r="O83" s="42"/>
    </row>
    <row r="84" spans="1:15" ht="15" customHeight="1">
      <c r="A84" s="198" t="s">
        <v>570</v>
      </c>
      <c r="B84" s="181" t="s">
        <v>357</v>
      </c>
      <c r="C84" s="181" t="s">
        <v>7</v>
      </c>
      <c r="D84" s="182">
        <v>117</v>
      </c>
      <c r="E84" s="43"/>
      <c r="F84" s="276">
        <f t="shared" si="2"/>
        <v>15.5</v>
      </c>
      <c r="G84" s="50"/>
      <c r="H84" s="50"/>
      <c r="J84" s="67">
        <v>10</v>
      </c>
      <c r="K84" s="55">
        <v>5.5</v>
      </c>
      <c r="L84" s="50"/>
      <c r="M84" s="49"/>
      <c r="N84" s="187"/>
      <c r="O84" s="42"/>
    </row>
    <row r="85" spans="1:15" ht="15" customHeight="1">
      <c r="A85" s="198" t="s">
        <v>597</v>
      </c>
      <c r="B85" s="47" t="s">
        <v>118</v>
      </c>
      <c r="C85" s="47" t="s">
        <v>119</v>
      </c>
      <c r="D85" s="48">
        <v>126</v>
      </c>
      <c r="E85" s="43"/>
      <c r="F85" s="276">
        <f t="shared" si="2"/>
        <v>15</v>
      </c>
      <c r="G85" s="50"/>
      <c r="H85" s="50"/>
      <c r="I85" s="187"/>
      <c r="J85" s="50"/>
      <c r="K85" s="50"/>
      <c r="L85" s="191"/>
      <c r="M85" s="55">
        <v>15</v>
      </c>
      <c r="N85" s="187"/>
      <c r="O85" s="42"/>
    </row>
    <row r="86" spans="1:15" ht="15" customHeight="1">
      <c r="A86" s="198"/>
      <c r="B86" s="181" t="s">
        <v>344</v>
      </c>
      <c r="C86" s="181" t="s">
        <v>345</v>
      </c>
      <c r="D86" s="182">
        <v>169</v>
      </c>
      <c r="E86" s="43"/>
      <c r="F86" s="276">
        <f t="shared" si="2"/>
        <v>15</v>
      </c>
      <c r="G86" s="50"/>
      <c r="H86" s="50"/>
      <c r="I86" s="187"/>
      <c r="J86" s="67">
        <v>15</v>
      </c>
      <c r="K86" s="50"/>
      <c r="L86" s="50"/>
      <c r="M86" s="49"/>
      <c r="N86" s="187"/>
      <c r="O86" s="42"/>
    </row>
    <row r="87" spans="1:15" ht="15" customHeight="1">
      <c r="A87" s="198"/>
      <c r="B87" s="47" t="s">
        <v>405</v>
      </c>
      <c r="C87" s="47" t="s">
        <v>152</v>
      </c>
      <c r="D87" s="48">
        <v>72</v>
      </c>
      <c r="E87" s="43"/>
      <c r="F87" s="276">
        <f t="shared" si="2"/>
        <v>15</v>
      </c>
      <c r="G87" s="50"/>
      <c r="H87" s="50"/>
      <c r="I87" s="187"/>
      <c r="J87" s="50"/>
      <c r="K87" s="50"/>
      <c r="L87" s="191"/>
      <c r="M87" s="55">
        <v>15</v>
      </c>
      <c r="N87" s="187"/>
      <c r="O87" s="42"/>
    </row>
    <row r="88" spans="1:15" ht="15" customHeight="1">
      <c r="A88" s="198"/>
      <c r="B88" s="230" t="s">
        <v>553</v>
      </c>
      <c r="C88" s="230" t="s">
        <v>8</v>
      </c>
      <c r="D88" s="231">
        <v>110</v>
      </c>
      <c r="E88" s="43"/>
      <c r="F88" s="276">
        <f t="shared" si="2"/>
        <v>15</v>
      </c>
      <c r="G88" s="50"/>
      <c r="H88" s="50"/>
      <c r="I88" s="187"/>
      <c r="J88" s="50"/>
      <c r="K88" s="50"/>
      <c r="L88" s="191"/>
      <c r="M88" s="49"/>
      <c r="N88" s="213">
        <v>15</v>
      </c>
      <c r="O88" s="42"/>
    </row>
    <row r="89" spans="1:15" ht="15" customHeight="1">
      <c r="A89" s="198"/>
      <c r="B89" s="2" t="s">
        <v>339</v>
      </c>
      <c r="C89" s="47" t="s">
        <v>6</v>
      </c>
      <c r="D89" s="52">
        <v>87</v>
      </c>
      <c r="E89" s="43"/>
      <c r="F89" s="276">
        <f t="shared" si="2"/>
        <v>15</v>
      </c>
      <c r="G89" s="50"/>
      <c r="H89" s="50"/>
      <c r="I89" s="187"/>
      <c r="J89" s="50"/>
      <c r="K89" s="50"/>
      <c r="L89" s="67">
        <v>15</v>
      </c>
      <c r="M89" s="49"/>
      <c r="N89" s="187"/>
      <c r="O89" s="42"/>
    </row>
    <row r="90" spans="1:15" ht="15" customHeight="1">
      <c r="A90" s="198" t="s">
        <v>598</v>
      </c>
      <c r="B90" s="181" t="s">
        <v>348</v>
      </c>
      <c r="C90" s="181" t="s">
        <v>88</v>
      </c>
      <c r="D90" s="182">
        <v>157</v>
      </c>
      <c r="E90" s="43"/>
      <c r="F90" s="276">
        <f t="shared" si="2"/>
        <v>14</v>
      </c>
      <c r="G90" s="50"/>
      <c r="H90" s="50"/>
      <c r="J90" s="67">
        <v>14</v>
      </c>
      <c r="K90" s="50"/>
      <c r="L90" s="50"/>
      <c r="M90" s="49"/>
      <c r="N90" s="187"/>
      <c r="O90" s="42"/>
    </row>
    <row r="91" spans="1:15" ht="15" customHeight="1">
      <c r="A91" s="198"/>
      <c r="B91" s="93" t="s">
        <v>380</v>
      </c>
      <c r="C91" s="93" t="s">
        <v>7</v>
      </c>
      <c r="D91" s="190">
        <v>99</v>
      </c>
      <c r="E91" s="63"/>
      <c r="F91" s="276">
        <f t="shared" si="2"/>
        <v>14</v>
      </c>
      <c r="G91" s="191">
        <v>14</v>
      </c>
      <c r="H91" s="49"/>
      <c r="I91" s="187"/>
      <c r="J91" s="49"/>
      <c r="K91" s="49"/>
      <c r="L91" s="49"/>
      <c r="M91" s="49"/>
      <c r="N91" s="187"/>
      <c r="O91" s="42"/>
    </row>
    <row r="92" spans="1:15" ht="15" customHeight="1">
      <c r="A92" s="198"/>
      <c r="B92" s="186" t="s">
        <v>271</v>
      </c>
      <c r="C92" s="186" t="s">
        <v>6</v>
      </c>
      <c r="D92" s="198">
        <v>170</v>
      </c>
      <c r="E92" s="156"/>
      <c r="F92" s="276">
        <f t="shared" si="2"/>
        <v>14</v>
      </c>
      <c r="G92" s="189">
        <v>14</v>
      </c>
      <c r="H92" s="189"/>
      <c r="J92" s="189"/>
      <c r="K92" s="189"/>
      <c r="L92" s="189"/>
      <c r="M92" s="49"/>
      <c r="N92" s="187"/>
      <c r="O92" s="42"/>
    </row>
    <row r="93" spans="1:15" ht="15" customHeight="1">
      <c r="A93" s="198"/>
      <c r="B93" s="181" t="s">
        <v>360</v>
      </c>
      <c r="C93" s="181" t="s">
        <v>29</v>
      </c>
      <c r="D93" s="182">
        <v>144</v>
      </c>
      <c r="E93" s="43"/>
      <c r="F93" s="276">
        <f t="shared" si="2"/>
        <v>14</v>
      </c>
      <c r="G93" s="50"/>
      <c r="H93" s="50"/>
      <c r="I93" s="187"/>
      <c r="J93" s="67">
        <v>8</v>
      </c>
      <c r="K93" s="55">
        <v>6</v>
      </c>
      <c r="L93" s="50"/>
      <c r="M93" s="49"/>
      <c r="N93" s="187"/>
      <c r="O93" s="42"/>
    </row>
    <row r="94" spans="1:15" ht="15" customHeight="1">
      <c r="A94" s="198"/>
      <c r="B94" s="181" t="s">
        <v>347</v>
      </c>
      <c r="C94" s="181" t="s">
        <v>29</v>
      </c>
      <c r="D94" s="182">
        <v>162</v>
      </c>
      <c r="F94" s="276">
        <f t="shared" si="2"/>
        <v>14</v>
      </c>
      <c r="G94" s="50"/>
      <c r="H94" s="50"/>
      <c r="I94" s="187"/>
      <c r="J94" s="67">
        <v>14</v>
      </c>
      <c r="K94" s="50"/>
      <c r="L94" s="50"/>
      <c r="M94" s="49"/>
      <c r="N94" s="187"/>
      <c r="O94" s="42"/>
    </row>
    <row r="95" spans="1:15" ht="15" customHeight="1">
      <c r="A95" s="198" t="s">
        <v>571</v>
      </c>
      <c r="B95" s="181" t="s">
        <v>350</v>
      </c>
      <c r="C95" s="181" t="s">
        <v>92</v>
      </c>
      <c r="D95" s="182">
        <v>163</v>
      </c>
      <c r="E95" s="43"/>
      <c r="F95" s="276">
        <f t="shared" si="2"/>
        <v>13</v>
      </c>
      <c r="G95" s="50"/>
      <c r="H95" s="50"/>
      <c r="I95" s="187"/>
      <c r="J95" s="67">
        <v>13</v>
      </c>
      <c r="K95" s="50"/>
      <c r="L95" s="50"/>
      <c r="M95" s="49"/>
      <c r="N95" s="187"/>
      <c r="O95" s="42"/>
    </row>
    <row r="96" spans="1:15" ht="15" customHeight="1">
      <c r="A96" s="198" t="s">
        <v>572</v>
      </c>
      <c r="B96" s="2" t="s">
        <v>381</v>
      </c>
      <c r="C96" s="2" t="s">
        <v>7</v>
      </c>
      <c r="D96" s="52">
        <v>87</v>
      </c>
      <c r="E96" s="48"/>
      <c r="F96" s="276">
        <f t="shared" si="2"/>
        <v>12</v>
      </c>
      <c r="G96" s="67">
        <v>12</v>
      </c>
      <c r="H96" s="49"/>
      <c r="I96" s="187"/>
      <c r="J96" s="49"/>
      <c r="K96" s="49"/>
      <c r="L96" s="49"/>
      <c r="M96" s="49"/>
      <c r="N96" s="187"/>
      <c r="O96" s="42"/>
    </row>
    <row r="97" spans="1:15" ht="15" customHeight="1">
      <c r="A97" s="198" t="s">
        <v>573</v>
      </c>
      <c r="B97" s="93" t="s">
        <v>382</v>
      </c>
      <c r="C97" s="93" t="s">
        <v>7</v>
      </c>
      <c r="D97" s="190">
        <v>66</v>
      </c>
      <c r="E97" s="63"/>
      <c r="F97" s="276">
        <f t="shared" si="2"/>
        <v>10</v>
      </c>
      <c r="G97" s="191">
        <v>10</v>
      </c>
      <c r="H97" s="49"/>
      <c r="I97" s="187"/>
      <c r="J97" s="49"/>
      <c r="K97" s="49"/>
      <c r="L97" s="49"/>
      <c r="M97" s="49"/>
      <c r="N97" s="187"/>
      <c r="O97" s="42"/>
    </row>
    <row r="98" spans="1:15" ht="15" customHeight="1">
      <c r="A98" s="198" t="s">
        <v>599</v>
      </c>
      <c r="B98" s="47" t="s">
        <v>306</v>
      </c>
      <c r="C98" s="47" t="s">
        <v>4</v>
      </c>
      <c r="D98" s="48">
        <v>141</v>
      </c>
      <c r="E98" s="43"/>
      <c r="F98" s="276">
        <f t="shared" si="2"/>
        <v>6.5</v>
      </c>
      <c r="G98" s="50"/>
      <c r="H98" s="50"/>
      <c r="I98" s="187"/>
      <c r="J98" s="50"/>
      <c r="K98" s="55">
        <v>6.5</v>
      </c>
      <c r="L98" s="50"/>
      <c r="M98" s="49"/>
      <c r="N98" s="187"/>
      <c r="O98" s="42"/>
    </row>
    <row r="99" spans="1:15" ht="15" customHeight="1">
      <c r="A99" s="198"/>
      <c r="B99" s="47" t="s">
        <v>307</v>
      </c>
      <c r="C99" s="47" t="s">
        <v>29</v>
      </c>
      <c r="D99" s="48">
        <v>133</v>
      </c>
      <c r="E99" s="43"/>
      <c r="F99" s="276">
        <f t="shared" si="2"/>
        <v>6.5</v>
      </c>
      <c r="G99" s="50"/>
      <c r="H99" s="50"/>
      <c r="J99" s="50"/>
      <c r="K99" s="55">
        <v>6.5</v>
      </c>
      <c r="L99" s="50"/>
      <c r="M99" s="49"/>
      <c r="N99" s="187"/>
      <c r="O99" s="42"/>
    </row>
    <row r="100" spans="1:15" ht="15" customHeight="1">
      <c r="A100" s="198" t="s">
        <v>574</v>
      </c>
      <c r="B100" s="47" t="s">
        <v>308</v>
      </c>
      <c r="C100" s="47" t="s">
        <v>6</v>
      </c>
      <c r="D100" s="48" t="s">
        <v>64</v>
      </c>
      <c r="E100" s="63"/>
      <c r="F100" s="276">
        <f t="shared" si="2"/>
        <v>5.5</v>
      </c>
      <c r="G100" s="49"/>
      <c r="H100" s="49"/>
      <c r="I100" s="187"/>
      <c r="J100" s="49"/>
      <c r="K100" s="55">
        <v>5.5</v>
      </c>
      <c r="L100" s="49"/>
      <c r="M100" s="49"/>
      <c r="N100" s="187"/>
      <c r="O100" s="42"/>
    </row>
    <row r="101" spans="1:15" ht="15" customHeight="1">
      <c r="A101" s="198" t="s">
        <v>600</v>
      </c>
      <c r="B101" s="47" t="s">
        <v>497</v>
      </c>
      <c r="C101" s="186" t="s">
        <v>423</v>
      </c>
      <c r="D101" s="198">
        <v>97</v>
      </c>
      <c r="E101" s="43"/>
      <c r="F101" s="276">
        <f aca="true" t="shared" si="3" ref="F101:F118">SUM(G101:N101)</f>
        <v>5</v>
      </c>
      <c r="G101" s="50"/>
      <c r="H101" s="50"/>
      <c r="I101" s="189">
        <v>5</v>
      </c>
      <c r="J101" s="50"/>
      <c r="K101" s="50"/>
      <c r="L101" s="191"/>
      <c r="M101" s="49"/>
      <c r="N101" s="187"/>
      <c r="O101" s="42"/>
    </row>
    <row r="102" spans="1:15" ht="15" customHeight="1">
      <c r="A102" s="198"/>
      <c r="B102" s="93" t="s">
        <v>343</v>
      </c>
      <c r="C102" s="93" t="s">
        <v>6</v>
      </c>
      <c r="D102" s="190" t="s">
        <v>64</v>
      </c>
      <c r="E102" s="43" t="s">
        <v>59</v>
      </c>
      <c r="F102" s="276">
        <f t="shared" si="3"/>
        <v>5</v>
      </c>
      <c r="G102" s="50"/>
      <c r="H102" s="50"/>
      <c r="I102" s="187"/>
      <c r="J102" s="50"/>
      <c r="K102" s="50"/>
      <c r="L102" s="191">
        <v>5</v>
      </c>
      <c r="M102" s="49"/>
      <c r="N102" s="187"/>
      <c r="O102" s="42"/>
    </row>
    <row r="103" spans="1:15" ht="15" customHeight="1">
      <c r="A103" s="198"/>
      <c r="B103" s="47" t="s">
        <v>311</v>
      </c>
      <c r="C103" s="47" t="s">
        <v>6</v>
      </c>
      <c r="D103" s="48">
        <v>100</v>
      </c>
      <c r="E103" s="43"/>
      <c r="F103" s="276">
        <f t="shared" si="3"/>
        <v>5</v>
      </c>
      <c r="G103" s="50"/>
      <c r="H103" s="50"/>
      <c r="J103" s="50"/>
      <c r="K103" s="55">
        <v>5</v>
      </c>
      <c r="L103" s="50"/>
      <c r="M103" s="49"/>
      <c r="N103" s="187"/>
      <c r="O103" s="42"/>
    </row>
    <row r="104" spans="1:15" ht="15" customHeight="1">
      <c r="A104" s="198"/>
      <c r="B104" s="2" t="s">
        <v>265</v>
      </c>
      <c r="C104" s="47" t="s">
        <v>4</v>
      </c>
      <c r="D104" s="201">
        <v>52</v>
      </c>
      <c r="E104" s="63"/>
      <c r="F104" s="276">
        <f t="shared" si="3"/>
        <v>5</v>
      </c>
      <c r="G104" s="49"/>
      <c r="H104" s="52">
        <v>5</v>
      </c>
      <c r="I104" s="187"/>
      <c r="J104" s="49"/>
      <c r="K104" s="50"/>
      <c r="L104" s="50"/>
      <c r="M104" s="50"/>
      <c r="N104" s="187"/>
      <c r="O104" s="42"/>
    </row>
    <row r="105" spans="1:15" ht="15" customHeight="1">
      <c r="A105" s="198" t="s">
        <v>601</v>
      </c>
      <c r="B105" s="93" t="s">
        <v>277</v>
      </c>
      <c r="C105" s="93" t="s">
        <v>48</v>
      </c>
      <c r="D105" s="190">
        <v>173</v>
      </c>
      <c r="F105" s="276">
        <f t="shared" si="3"/>
        <v>4</v>
      </c>
      <c r="G105" s="50">
        <v>4</v>
      </c>
      <c r="H105" s="50"/>
      <c r="I105" s="187"/>
      <c r="J105" s="50"/>
      <c r="K105" s="50"/>
      <c r="L105" s="50"/>
      <c r="M105" s="49"/>
      <c r="N105" s="187"/>
      <c r="O105" s="42"/>
    </row>
    <row r="106" spans="1:15" ht="15" customHeight="1">
      <c r="A106" s="198"/>
      <c r="B106" s="181" t="s">
        <v>365</v>
      </c>
      <c r="C106" s="181" t="s">
        <v>4</v>
      </c>
      <c r="D106" s="182">
        <v>110</v>
      </c>
      <c r="E106" s="43"/>
      <c r="F106" s="276">
        <f t="shared" si="3"/>
        <v>4</v>
      </c>
      <c r="G106" s="50"/>
      <c r="H106" s="50"/>
      <c r="J106" s="67">
        <v>4</v>
      </c>
      <c r="K106" s="50"/>
      <c r="L106" s="50"/>
      <c r="M106" s="49"/>
      <c r="N106" s="187"/>
      <c r="O106" s="42"/>
    </row>
    <row r="107" spans="1:15" ht="15" customHeight="1">
      <c r="A107" s="198"/>
      <c r="B107" s="47" t="s">
        <v>375</v>
      </c>
      <c r="C107" s="47" t="s">
        <v>6</v>
      </c>
      <c r="D107" s="48">
        <v>40</v>
      </c>
      <c r="E107" s="43" t="s">
        <v>59</v>
      </c>
      <c r="F107" s="276">
        <f t="shared" si="3"/>
        <v>4</v>
      </c>
      <c r="G107" s="50"/>
      <c r="H107" s="50"/>
      <c r="J107" s="50"/>
      <c r="K107" s="55">
        <v>4</v>
      </c>
      <c r="L107" s="50"/>
      <c r="M107" s="49"/>
      <c r="N107" s="187"/>
      <c r="O107" s="42"/>
    </row>
    <row r="108" spans="1:15" ht="15" customHeight="1">
      <c r="A108" s="198"/>
      <c r="B108" s="47" t="s">
        <v>310</v>
      </c>
      <c r="C108" s="47" t="s">
        <v>6</v>
      </c>
      <c r="D108" s="48">
        <v>103</v>
      </c>
      <c r="E108" s="43"/>
      <c r="F108" s="276">
        <f t="shared" si="3"/>
        <v>4</v>
      </c>
      <c r="G108" s="50"/>
      <c r="H108" s="50"/>
      <c r="I108" s="187"/>
      <c r="J108" s="50"/>
      <c r="K108" s="55">
        <v>4</v>
      </c>
      <c r="L108" s="50"/>
      <c r="M108" s="49"/>
      <c r="N108" s="187"/>
      <c r="O108" s="42"/>
    </row>
    <row r="109" spans="1:15" ht="15" customHeight="1">
      <c r="A109" s="198" t="s">
        <v>602</v>
      </c>
      <c r="B109" s="47" t="s">
        <v>376</v>
      </c>
      <c r="C109" s="47" t="s">
        <v>6</v>
      </c>
      <c r="D109" s="48" t="s">
        <v>64</v>
      </c>
      <c r="E109" s="43" t="s">
        <v>59</v>
      </c>
      <c r="F109" s="276">
        <f t="shared" si="3"/>
        <v>3</v>
      </c>
      <c r="G109" s="50"/>
      <c r="H109" s="50"/>
      <c r="J109" s="50"/>
      <c r="K109" s="67">
        <v>3</v>
      </c>
      <c r="L109" s="50"/>
      <c r="M109" s="49"/>
      <c r="N109" s="187"/>
      <c r="O109" s="42"/>
    </row>
    <row r="110" spans="1:15" ht="15" customHeight="1">
      <c r="A110" s="198"/>
      <c r="B110" s="47" t="s">
        <v>321</v>
      </c>
      <c r="C110" s="47" t="s">
        <v>4</v>
      </c>
      <c r="D110" s="48">
        <v>71</v>
      </c>
      <c r="E110" s="63"/>
      <c r="F110" s="276">
        <f t="shared" si="3"/>
        <v>3</v>
      </c>
      <c r="G110" s="49"/>
      <c r="H110" s="49"/>
      <c r="I110" s="187"/>
      <c r="J110" s="49"/>
      <c r="K110" s="67">
        <v>3</v>
      </c>
      <c r="L110" s="49"/>
      <c r="M110" s="49"/>
      <c r="N110" s="187"/>
      <c r="O110" s="42"/>
    </row>
    <row r="111" spans="1:15" ht="15" customHeight="1">
      <c r="A111" s="198"/>
      <c r="B111" s="47" t="s">
        <v>319</v>
      </c>
      <c r="C111" s="47" t="s">
        <v>48</v>
      </c>
      <c r="D111" s="48">
        <v>57</v>
      </c>
      <c r="E111" s="43"/>
      <c r="F111" s="276">
        <f t="shared" si="3"/>
        <v>3</v>
      </c>
      <c r="G111" s="50"/>
      <c r="H111" s="50"/>
      <c r="I111" s="187"/>
      <c r="J111" s="50"/>
      <c r="K111" s="55">
        <v>3</v>
      </c>
      <c r="L111" s="50"/>
      <c r="M111" s="49"/>
      <c r="N111" s="187"/>
      <c r="O111" s="42"/>
    </row>
    <row r="112" spans="1:15" ht="15" customHeight="1">
      <c r="A112" s="198"/>
      <c r="B112" s="47" t="s">
        <v>312</v>
      </c>
      <c r="C112" s="47" t="s">
        <v>6</v>
      </c>
      <c r="D112" s="48">
        <v>97</v>
      </c>
      <c r="E112" s="43"/>
      <c r="F112" s="276">
        <f t="shared" si="3"/>
        <v>3</v>
      </c>
      <c r="G112" s="50"/>
      <c r="H112" s="50"/>
      <c r="J112" s="50"/>
      <c r="K112" s="55">
        <v>3</v>
      </c>
      <c r="L112" s="50"/>
      <c r="M112" s="49"/>
      <c r="N112" s="187"/>
      <c r="O112" s="42"/>
    </row>
    <row r="113" spans="1:15" ht="15" customHeight="1">
      <c r="A113" s="198" t="s">
        <v>575</v>
      </c>
      <c r="B113" s="93" t="s">
        <v>334</v>
      </c>
      <c r="C113" s="93" t="s">
        <v>4</v>
      </c>
      <c r="D113" s="190">
        <v>110</v>
      </c>
      <c r="E113" s="43"/>
      <c r="F113" s="276">
        <f t="shared" si="3"/>
        <v>2.5</v>
      </c>
      <c r="G113" s="50"/>
      <c r="H113" s="50"/>
      <c r="I113" s="187"/>
      <c r="J113" s="50"/>
      <c r="K113" s="50"/>
      <c r="L113" s="191">
        <v>2.5</v>
      </c>
      <c r="M113" s="49"/>
      <c r="N113" s="187"/>
      <c r="O113" s="42"/>
    </row>
    <row r="114" spans="1:15" ht="15" customHeight="1">
      <c r="A114" s="198" t="s">
        <v>603</v>
      </c>
      <c r="B114" s="181" t="s">
        <v>366</v>
      </c>
      <c r="C114" s="181" t="s">
        <v>8</v>
      </c>
      <c r="D114" s="182">
        <v>40</v>
      </c>
      <c r="E114" s="43" t="s">
        <v>59</v>
      </c>
      <c r="F114" s="276">
        <f t="shared" si="3"/>
        <v>2</v>
      </c>
      <c r="G114" s="49"/>
      <c r="H114" s="49"/>
      <c r="I114" s="187"/>
      <c r="J114" s="67">
        <v>2</v>
      </c>
      <c r="K114" s="49"/>
      <c r="L114" s="49"/>
      <c r="M114" s="49"/>
      <c r="N114" s="187"/>
      <c r="O114" s="42"/>
    </row>
    <row r="115" spans="1:15" ht="15" customHeight="1">
      <c r="A115" s="198"/>
      <c r="B115" s="47" t="s">
        <v>320</v>
      </c>
      <c r="C115" s="47" t="s">
        <v>6</v>
      </c>
      <c r="D115" s="48" t="s">
        <v>64</v>
      </c>
      <c r="E115" s="43"/>
      <c r="F115" s="276">
        <f t="shared" si="3"/>
        <v>2</v>
      </c>
      <c r="G115" s="50"/>
      <c r="H115" s="50"/>
      <c r="J115" s="50"/>
      <c r="K115" s="67">
        <v>2</v>
      </c>
      <c r="L115" s="50"/>
      <c r="M115" s="49"/>
      <c r="N115" s="187"/>
      <c r="O115" s="42"/>
    </row>
    <row r="116" spans="1:15" ht="15" customHeight="1">
      <c r="A116" s="198" t="s">
        <v>604</v>
      </c>
      <c r="B116" s="47" t="s">
        <v>317</v>
      </c>
      <c r="C116" s="47" t="s">
        <v>6</v>
      </c>
      <c r="D116" s="48">
        <v>62</v>
      </c>
      <c r="E116" s="43"/>
      <c r="F116" s="276">
        <f t="shared" si="3"/>
        <v>1</v>
      </c>
      <c r="G116" s="50"/>
      <c r="H116" s="50"/>
      <c r="J116" s="50"/>
      <c r="K116" s="55">
        <v>1</v>
      </c>
      <c r="L116" s="50"/>
      <c r="M116" s="49"/>
      <c r="N116" s="187"/>
      <c r="O116" s="42"/>
    </row>
    <row r="117" spans="1:15" ht="15" customHeight="1">
      <c r="A117" s="198"/>
      <c r="B117" s="47" t="s">
        <v>377</v>
      </c>
      <c r="C117" s="47" t="s">
        <v>6</v>
      </c>
      <c r="D117" s="48" t="s">
        <v>64</v>
      </c>
      <c r="E117" s="43" t="s">
        <v>59</v>
      </c>
      <c r="F117" s="276">
        <f t="shared" si="3"/>
        <v>1</v>
      </c>
      <c r="G117" s="50"/>
      <c r="H117" s="50"/>
      <c r="J117" s="50"/>
      <c r="K117" s="67">
        <v>1</v>
      </c>
      <c r="L117" s="50"/>
      <c r="M117" s="49"/>
      <c r="N117" s="187"/>
      <c r="O117" s="42"/>
    </row>
    <row r="118" spans="1:15" ht="15" customHeight="1">
      <c r="A118" s="198" t="s">
        <v>576</v>
      </c>
      <c r="B118" s="47" t="s">
        <v>390</v>
      </c>
      <c r="C118" s="47" t="s">
        <v>96</v>
      </c>
      <c r="D118" s="48">
        <v>101</v>
      </c>
      <c r="E118" s="43"/>
      <c r="F118" s="276">
        <f t="shared" si="3"/>
        <v>0</v>
      </c>
      <c r="G118" s="50"/>
      <c r="H118" s="50"/>
      <c r="I118" s="187"/>
      <c r="J118" s="50"/>
      <c r="K118" s="50"/>
      <c r="L118" s="191"/>
      <c r="M118" s="55">
        <v>0</v>
      </c>
      <c r="N118" s="187"/>
      <c r="O118" s="42"/>
    </row>
    <row r="119" spans="1:14" s="36" customFormat="1" ht="11.25" customHeight="1">
      <c r="A119" s="205"/>
      <c r="C119" s="38"/>
      <c r="D119" s="39"/>
      <c r="E119" s="39"/>
      <c r="F119" s="297"/>
      <c r="G119" s="40"/>
      <c r="H119" s="40"/>
      <c r="I119" s="221"/>
      <c r="J119" s="40"/>
      <c r="K119" s="72"/>
      <c r="L119" s="72"/>
      <c r="M119" s="40"/>
      <c r="N119" s="221"/>
    </row>
    <row r="120" spans="1:14" s="36" customFormat="1" ht="18" customHeight="1" thickBot="1">
      <c r="A120" s="205"/>
      <c r="C120" s="60" t="s">
        <v>25</v>
      </c>
      <c r="D120" s="39"/>
      <c r="E120" s="39"/>
      <c r="F120" s="224">
        <f aca="true" t="shared" si="4" ref="F120:N120">SUM(F5:F119)</f>
        <v>4188.5</v>
      </c>
      <c r="G120" s="196">
        <f t="shared" si="4"/>
        <v>268</v>
      </c>
      <c r="H120" s="196">
        <f t="shared" si="4"/>
        <v>455</v>
      </c>
      <c r="I120" s="224">
        <f t="shared" si="4"/>
        <v>1115</v>
      </c>
      <c r="J120" s="196">
        <f t="shared" si="4"/>
        <v>220</v>
      </c>
      <c r="K120" s="73">
        <f t="shared" si="4"/>
        <v>148</v>
      </c>
      <c r="L120" s="73">
        <f t="shared" si="4"/>
        <v>507.5</v>
      </c>
      <c r="M120" s="196">
        <f t="shared" si="4"/>
        <v>1230</v>
      </c>
      <c r="N120" s="224">
        <f t="shared" si="4"/>
        <v>245</v>
      </c>
    </row>
    <row r="121" ht="13.5" thickTop="1"/>
  </sheetData>
  <printOptions/>
  <pageMargins left="0.33" right="0.31496062992125984" top="0.97" bottom="0.57" header="0.41" footer="0.55"/>
  <pageSetup horizontalDpi="360" verticalDpi="360" orientation="portrait" paperSize="9" scale="46" r:id="rId2"/>
  <headerFooter alignWithMargins="0">
    <oddHeader>&amp;C&amp;"Arial,Bold"&amp;16&amp;UBRISTOL CHESS GRAND PRIX 2004/2005
&amp;14Individual scores by section
As at : 31st August 2005 (end of 2004-05 season)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O30"/>
  <sheetViews>
    <sheetView zoomScale="70" zoomScaleNormal="70" workbookViewId="0" topLeftCell="A1">
      <pane xSplit="2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6.28125" style="206" customWidth="1"/>
    <col min="2" max="2" width="28.7109375" style="2" customWidth="1"/>
    <col min="3" max="3" width="17.57421875" style="54" customWidth="1"/>
    <col min="4" max="4" width="8.421875" style="52" customWidth="1"/>
    <col min="5" max="5" width="5.7109375" style="52" customWidth="1"/>
    <col min="6" max="6" width="10.7109375" style="298" customWidth="1"/>
    <col min="7" max="7" width="10.7109375" style="67" customWidth="1"/>
    <col min="8" max="8" width="12.140625" style="67" customWidth="1"/>
    <col min="9" max="9" width="10.7109375" style="189" customWidth="1"/>
    <col min="10" max="12" width="10.7109375" style="67" customWidth="1"/>
    <col min="13" max="13" width="9.8515625" style="67" customWidth="1"/>
    <col min="14" max="14" width="11.7109375" style="189" customWidth="1"/>
    <col min="15" max="16384" width="9.140625" style="2" customWidth="1"/>
  </cols>
  <sheetData>
    <row r="1" spans="1:14" s="26" customFormat="1" ht="51">
      <c r="A1" s="205"/>
      <c r="B1" s="26" t="s">
        <v>0</v>
      </c>
      <c r="C1" s="27" t="s">
        <v>20</v>
      </c>
      <c r="D1" s="28" t="s">
        <v>2</v>
      </c>
      <c r="E1" s="77" t="s">
        <v>59</v>
      </c>
      <c r="F1" s="295" t="s">
        <v>11</v>
      </c>
      <c r="G1" s="29" t="s">
        <v>367</v>
      </c>
      <c r="H1" s="29" t="s">
        <v>368</v>
      </c>
      <c r="I1" s="219" t="s">
        <v>372</v>
      </c>
      <c r="J1" s="29" t="s">
        <v>369</v>
      </c>
      <c r="K1" s="29" t="s">
        <v>370</v>
      </c>
      <c r="L1" s="29" t="s">
        <v>371</v>
      </c>
      <c r="M1" s="29" t="s">
        <v>663</v>
      </c>
      <c r="N1" s="219" t="s">
        <v>521</v>
      </c>
    </row>
    <row r="2" spans="1:14" s="36" customFormat="1" ht="12.75" customHeight="1">
      <c r="A2" s="205"/>
      <c r="B2" s="31"/>
      <c r="C2" s="32"/>
      <c r="D2" s="33"/>
      <c r="E2" s="33"/>
      <c r="F2" s="296"/>
      <c r="G2" s="34"/>
      <c r="H2" s="34"/>
      <c r="I2" s="220"/>
      <c r="J2" s="34"/>
      <c r="K2" s="34"/>
      <c r="L2" s="34"/>
      <c r="M2" s="34"/>
      <c r="N2" s="220"/>
    </row>
    <row r="3" spans="1:14" s="36" customFormat="1" ht="15.75" customHeight="1">
      <c r="A3" s="205"/>
      <c r="B3" s="64" t="s">
        <v>54</v>
      </c>
      <c r="C3" s="38"/>
      <c r="D3" s="39"/>
      <c r="F3" s="297"/>
      <c r="G3" s="40"/>
      <c r="H3" s="40"/>
      <c r="I3" s="221"/>
      <c r="J3" s="40"/>
      <c r="K3" s="40"/>
      <c r="L3" s="40"/>
      <c r="M3" s="40"/>
      <c r="N3" s="221"/>
    </row>
    <row r="4" spans="1:14" s="36" customFormat="1" ht="6.75" customHeight="1">
      <c r="A4" s="205"/>
      <c r="C4" s="38"/>
      <c r="D4" s="39"/>
      <c r="E4" s="39"/>
      <c r="F4" s="297"/>
      <c r="G4" s="40"/>
      <c r="H4" s="40"/>
      <c r="I4" s="221"/>
      <c r="J4" s="40"/>
      <c r="K4" s="40"/>
      <c r="L4" s="40"/>
      <c r="M4" s="40"/>
      <c r="N4" s="221"/>
    </row>
    <row r="5" spans="1:15" ht="15" customHeight="1">
      <c r="A5" s="156" t="s">
        <v>27</v>
      </c>
      <c r="B5" s="335" t="s">
        <v>362</v>
      </c>
      <c r="C5" s="335" t="s">
        <v>8</v>
      </c>
      <c r="D5" s="336">
        <v>87</v>
      </c>
      <c r="E5" s="337" t="s">
        <v>59</v>
      </c>
      <c r="F5" s="338">
        <f aca="true" t="shared" si="0" ref="F5:F11">SUM(G5:N5)</f>
        <v>56</v>
      </c>
      <c r="G5" s="49"/>
      <c r="H5" s="67">
        <v>25</v>
      </c>
      <c r="I5" s="187"/>
      <c r="J5" s="67">
        <v>6</v>
      </c>
      <c r="K5" s="49"/>
      <c r="L5" s="49"/>
      <c r="M5" s="55">
        <v>25</v>
      </c>
      <c r="N5" s="187"/>
      <c r="O5" s="42"/>
    </row>
    <row r="6" spans="1:15" ht="15" customHeight="1">
      <c r="A6" s="156" t="s">
        <v>33</v>
      </c>
      <c r="B6" s="47" t="s">
        <v>374</v>
      </c>
      <c r="C6" s="47" t="s">
        <v>6</v>
      </c>
      <c r="D6" s="48">
        <v>79</v>
      </c>
      <c r="E6" s="43" t="s">
        <v>59</v>
      </c>
      <c r="F6" s="276">
        <f t="shared" si="0"/>
        <v>45</v>
      </c>
      <c r="G6" s="50"/>
      <c r="H6" s="50"/>
      <c r="I6" s="187"/>
      <c r="J6" s="50"/>
      <c r="K6" s="55">
        <v>5</v>
      </c>
      <c r="L6" s="50"/>
      <c r="M6" s="55">
        <v>40</v>
      </c>
      <c r="N6" s="187"/>
      <c r="O6" s="42"/>
    </row>
    <row r="7" spans="1:15" ht="15" customHeight="1">
      <c r="A7" s="198" t="s">
        <v>44</v>
      </c>
      <c r="B7" s="93" t="s">
        <v>343</v>
      </c>
      <c r="C7" s="93" t="s">
        <v>6</v>
      </c>
      <c r="D7" s="190" t="s">
        <v>64</v>
      </c>
      <c r="E7" s="43" t="s">
        <v>59</v>
      </c>
      <c r="F7" s="276">
        <f t="shared" si="0"/>
        <v>5</v>
      </c>
      <c r="G7" s="50"/>
      <c r="H7" s="50"/>
      <c r="I7" s="187"/>
      <c r="J7" s="50"/>
      <c r="K7" s="50"/>
      <c r="L7" s="191">
        <v>5</v>
      </c>
      <c r="M7" s="49"/>
      <c r="N7" s="187"/>
      <c r="O7" s="42"/>
    </row>
    <row r="8" spans="1:15" ht="15" customHeight="1">
      <c r="A8" s="198" t="s">
        <v>50</v>
      </c>
      <c r="B8" s="47" t="s">
        <v>375</v>
      </c>
      <c r="C8" s="47" t="s">
        <v>6</v>
      </c>
      <c r="D8" s="48">
        <v>40</v>
      </c>
      <c r="E8" s="43" t="s">
        <v>59</v>
      </c>
      <c r="F8" s="276">
        <f t="shared" si="0"/>
        <v>4</v>
      </c>
      <c r="G8" s="50"/>
      <c r="H8" s="50"/>
      <c r="J8" s="50"/>
      <c r="K8" s="55">
        <v>4</v>
      </c>
      <c r="L8" s="50"/>
      <c r="M8" s="49"/>
      <c r="N8" s="187"/>
      <c r="O8" s="42"/>
    </row>
    <row r="9" spans="1:15" ht="15" customHeight="1">
      <c r="A9" s="198" t="s">
        <v>53</v>
      </c>
      <c r="B9" s="47" t="s">
        <v>376</v>
      </c>
      <c r="C9" s="47" t="s">
        <v>6</v>
      </c>
      <c r="D9" s="48" t="s">
        <v>64</v>
      </c>
      <c r="E9" s="43" t="s">
        <v>59</v>
      </c>
      <c r="F9" s="276">
        <f t="shared" si="0"/>
        <v>3</v>
      </c>
      <c r="G9" s="50"/>
      <c r="H9" s="50"/>
      <c r="J9" s="50"/>
      <c r="K9" s="67">
        <v>3</v>
      </c>
      <c r="L9" s="50"/>
      <c r="M9" s="49"/>
      <c r="N9" s="187"/>
      <c r="O9" s="42"/>
    </row>
    <row r="10" spans="1:15" ht="15" customHeight="1">
      <c r="A10" s="198" t="s">
        <v>31</v>
      </c>
      <c r="B10" s="181" t="s">
        <v>366</v>
      </c>
      <c r="C10" s="181" t="s">
        <v>8</v>
      </c>
      <c r="D10" s="182">
        <v>40</v>
      </c>
      <c r="E10" s="43" t="s">
        <v>59</v>
      </c>
      <c r="F10" s="276">
        <f t="shared" si="0"/>
        <v>2</v>
      </c>
      <c r="G10" s="49"/>
      <c r="H10" s="49"/>
      <c r="I10" s="187"/>
      <c r="J10" s="67">
        <v>2</v>
      </c>
      <c r="K10" s="49"/>
      <c r="L10" s="49"/>
      <c r="M10" s="49"/>
      <c r="N10" s="187"/>
      <c r="O10" s="42"/>
    </row>
    <row r="11" spans="1:15" ht="15" customHeight="1">
      <c r="A11" s="198" t="s">
        <v>51</v>
      </c>
      <c r="B11" s="47" t="s">
        <v>377</v>
      </c>
      <c r="C11" s="47" t="s">
        <v>6</v>
      </c>
      <c r="D11" s="48" t="s">
        <v>64</v>
      </c>
      <c r="E11" s="43" t="s">
        <v>59</v>
      </c>
      <c r="F11" s="276">
        <f t="shared" si="0"/>
        <v>1</v>
      </c>
      <c r="G11" s="50"/>
      <c r="H11" s="50"/>
      <c r="J11" s="50"/>
      <c r="K11" s="67">
        <v>1</v>
      </c>
      <c r="L11" s="50"/>
      <c r="M11" s="49"/>
      <c r="N11" s="187"/>
      <c r="O11" s="42"/>
    </row>
    <row r="12" spans="1:14" s="36" customFormat="1" ht="11.25" customHeight="1">
      <c r="A12" s="205"/>
      <c r="C12" s="38"/>
      <c r="D12" s="39"/>
      <c r="E12" s="39"/>
      <c r="F12" s="297"/>
      <c r="G12" s="40"/>
      <c r="H12" s="40"/>
      <c r="I12" s="221"/>
      <c r="J12" s="40"/>
      <c r="K12" s="72"/>
      <c r="L12" s="72"/>
      <c r="M12" s="40"/>
      <c r="N12" s="221"/>
    </row>
    <row r="13" spans="1:14" s="36" customFormat="1" ht="18" customHeight="1" thickBot="1">
      <c r="A13" s="205"/>
      <c r="C13" s="60" t="s">
        <v>24</v>
      </c>
      <c r="D13" s="39"/>
      <c r="E13" s="39"/>
      <c r="F13" s="224">
        <f>SUM(F5:F11)</f>
        <v>116</v>
      </c>
      <c r="G13" s="224">
        <f aca="true" t="shared" si="1" ref="G13:N13">SUM(G5:G11)</f>
        <v>0</v>
      </c>
      <c r="H13" s="224">
        <f t="shared" si="1"/>
        <v>25</v>
      </c>
      <c r="I13" s="224">
        <f t="shared" si="1"/>
        <v>0</v>
      </c>
      <c r="J13" s="224">
        <f t="shared" si="1"/>
        <v>8</v>
      </c>
      <c r="K13" s="224">
        <f t="shared" si="1"/>
        <v>13</v>
      </c>
      <c r="L13" s="224">
        <f t="shared" si="1"/>
        <v>5</v>
      </c>
      <c r="M13" s="224">
        <f t="shared" si="1"/>
        <v>65</v>
      </c>
      <c r="N13" s="224">
        <f t="shared" si="1"/>
        <v>0</v>
      </c>
    </row>
    <row r="14" ht="13.5" thickTop="1"/>
    <row r="15" ht="12.75"/>
    <row r="30" ht="12.75">
      <c r="F30" s="198"/>
    </row>
  </sheetData>
  <printOptions/>
  <pageMargins left="0.33" right="0.31496062992125984" top="0.97" bottom="0.57" header="0.41" footer="0.55"/>
  <pageSetup horizontalDpi="360" verticalDpi="360" orientation="portrait" paperSize="9" scale="46" r:id="rId2"/>
  <headerFooter alignWithMargins="0">
    <oddHeader>&amp;C&amp;"Arial,Bold"&amp;16&amp;UBRISTOL CHESS GRAND PRIX 2004/2005
&amp;14Individual scores by section
As at : 31st August 2005 (end of 2004-05 season)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E169"/>
  <sheetViews>
    <sheetView zoomScale="75" zoomScaleNormal="75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26" sqref="N26"/>
    </sheetView>
  </sheetViews>
  <sheetFormatPr defaultColWidth="9.140625" defaultRowHeight="12.75"/>
  <cols>
    <col min="1" max="1" width="15.8515625" style="54" bestFit="1" customWidth="1"/>
    <col min="2" max="2" width="12.140625" style="52" bestFit="1" customWidth="1"/>
    <col min="3" max="3" width="7.28125" style="305" bestFit="1" customWidth="1"/>
    <col min="5" max="16384" width="9.140625" style="2" customWidth="1"/>
  </cols>
  <sheetData>
    <row r="1" spans="1:3" s="26" customFormat="1" ht="12.75">
      <c r="A1" s="293" t="s">
        <v>608</v>
      </c>
      <c r="B1" s="293" t="s">
        <v>609</v>
      </c>
      <c r="C1" s="302" t="s">
        <v>11</v>
      </c>
    </row>
    <row r="2" spans="1:3" s="36" customFormat="1" ht="12.75" customHeight="1">
      <c r="A2" s="38"/>
      <c r="B2" s="39"/>
      <c r="C2" s="303"/>
    </row>
    <row r="3" spans="1:3" s="36" customFormat="1" ht="6.75" customHeight="1">
      <c r="A3" s="38"/>
      <c r="B3" s="39"/>
      <c r="C3" s="303"/>
    </row>
    <row r="4" spans="1:5" ht="15" customHeight="1">
      <c r="A4" s="339" t="s">
        <v>4</v>
      </c>
      <c r="B4" s="340">
        <v>42</v>
      </c>
      <c r="C4" s="341">
        <v>817.5</v>
      </c>
      <c r="D4" s="2"/>
      <c r="E4" s="42"/>
    </row>
    <row r="5" spans="1:5" ht="15" customHeight="1">
      <c r="A5" s="181" t="s">
        <v>6</v>
      </c>
      <c r="B5" s="52">
        <v>44</v>
      </c>
      <c r="C5" s="304">
        <v>653.5</v>
      </c>
      <c r="D5" s="2"/>
      <c r="E5" s="42"/>
    </row>
    <row r="6" spans="1:3" s="36" customFormat="1" ht="15" customHeight="1">
      <c r="A6" s="186" t="s">
        <v>3</v>
      </c>
      <c r="B6" s="52">
        <v>24</v>
      </c>
      <c r="C6" s="304">
        <v>497</v>
      </c>
    </row>
    <row r="7" spans="1:5" ht="15" customHeight="1">
      <c r="A7" s="181" t="s">
        <v>85</v>
      </c>
      <c r="B7" s="52">
        <v>19</v>
      </c>
      <c r="C7" s="304">
        <v>402.5</v>
      </c>
      <c r="D7" s="2"/>
      <c r="E7" s="42"/>
    </row>
    <row r="8" spans="1:5" ht="15" customHeight="1">
      <c r="A8" s="186" t="s">
        <v>7</v>
      </c>
      <c r="B8" s="52">
        <v>26</v>
      </c>
      <c r="C8" s="304">
        <v>389.5</v>
      </c>
      <c r="D8" s="2"/>
      <c r="E8" s="42"/>
    </row>
    <row r="9" spans="1:5" ht="15" customHeight="1">
      <c r="A9" s="47" t="s">
        <v>88</v>
      </c>
      <c r="B9" s="52">
        <v>18</v>
      </c>
      <c r="C9" s="304">
        <v>279</v>
      </c>
      <c r="D9" s="2"/>
      <c r="E9" s="42"/>
    </row>
    <row r="10" spans="1:5" ht="15" customHeight="1">
      <c r="A10" s="3" t="s">
        <v>8</v>
      </c>
      <c r="B10" s="52">
        <v>19</v>
      </c>
      <c r="C10" s="304">
        <v>274.5</v>
      </c>
      <c r="D10" s="2"/>
      <c r="E10" s="42"/>
    </row>
    <row r="11" spans="1:5" ht="15" customHeight="1">
      <c r="A11" s="47" t="s">
        <v>94</v>
      </c>
      <c r="B11" s="52">
        <v>12</v>
      </c>
      <c r="C11" s="304">
        <v>232.5</v>
      </c>
      <c r="D11" s="2"/>
      <c r="E11" s="42"/>
    </row>
    <row r="12" spans="1:5" ht="15" customHeight="1">
      <c r="A12" s="47" t="s">
        <v>119</v>
      </c>
      <c r="B12" s="52">
        <v>10</v>
      </c>
      <c r="C12" s="304">
        <v>201.5</v>
      </c>
      <c r="D12" s="2"/>
      <c r="E12" s="42"/>
    </row>
    <row r="13" spans="1:5" ht="15" customHeight="1">
      <c r="A13" s="186" t="s">
        <v>29</v>
      </c>
      <c r="B13" s="52">
        <v>11</v>
      </c>
      <c r="C13" s="304">
        <v>148</v>
      </c>
      <c r="D13" s="2"/>
      <c r="E13" s="42"/>
    </row>
    <row r="14" spans="1:5" ht="15" customHeight="1">
      <c r="A14" s="47" t="s">
        <v>92</v>
      </c>
      <c r="B14" s="52">
        <v>6</v>
      </c>
      <c r="C14" s="304">
        <v>114</v>
      </c>
      <c r="D14" s="2"/>
      <c r="E14" s="42"/>
    </row>
    <row r="15" spans="1:5" ht="15" customHeight="1">
      <c r="A15" s="181" t="s">
        <v>48</v>
      </c>
      <c r="B15" s="52">
        <v>8</v>
      </c>
      <c r="C15" s="304">
        <v>109</v>
      </c>
      <c r="D15" s="2"/>
      <c r="E15" s="42"/>
    </row>
    <row r="16" spans="1:5" ht="15" customHeight="1">
      <c r="A16" s="47" t="s">
        <v>96</v>
      </c>
      <c r="B16" s="52">
        <v>3</v>
      </c>
      <c r="C16" s="304">
        <v>40</v>
      </c>
      <c r="D16" s="2"/>
      <c r="E16" s="42"/>
    </row>
    <row r="17" spans="1:5" ht="15" customHeight="1">
      <c r="A17" s="186" t="s">
        <v>152</v>
      </c>
      <c r="B17" s="52">
        <v>1</v>
      </c>
      <c r="C17" s="304">
        <v>15</v>
      </c>
      <c r="D17" s="2"/>
      <c r="E17" s="42"/>
    </row>
    <row r="18" spans="1:5" ht="15" customHeight="1">
      <c r="A18" s="47" t="s">
        <v>345</v>
      </c>
      <c r="B18" s="52">
        <v>1</v>
      </c>
      <c r="C18" s="304">
        <v>15</v>
      </c>
      <c r="D18" s="2"/>
      <c r="E18" s="42"/>
    </row>
    <row r="19" ht="12.75">
      <c r="D19" s="2"/>
    </row>
    <row r="20" spans="1:5" ht="15" customHeight="1">
      <c r="A20" s="93"/>
      <c r="B20" s="190"/>
      <c r="C20" s="95"/>
      <c r="D20" s="2"/>
      <c r="E20" s="42"/>
    </row>
    <row r="21" spans="1:5" ht="15" customHeight="1">
      <c r="A21" s="93"/>
      <c r="B21" s="190"/>
      <c r="C21" s="95"/>
      <c r="D21" s="2"/>
      <c r="E21" s="42"/>
    </row>
    <row r="22" spans="1:5" ht="15" customHeight="1">
      <c r="A22" s="93"/>
      <c r="B22" s="190"/>
      <c r="C22" s="95"/>
      <c r="D22" s="2"/>
      <c r="E22" s="42"/>
    </row>
    <row r="23" spans="1:5" ht="15" customHeight="1">
      <c r="A23" s="93"/>
      <c r="B23" s="190"/>
      <c r="C23" s="95"/>
      <c r="D23" s="2"/>
      <c r="E23" s="42"/>
    </row>
    <row r="24" spans="1:5" ht="15" customHeight="1">
      <c r="A24" s="93"/>
      <c r="B24" s="190"/>
      <c r="C24" s="95"/>
      <c r="D24" s="2"/>
      <c r="E24" s="42"/>
    </row>
    <row r="25" spans="1:5" ht="15" customHeight="1">
      <c r="A25" s="93"/>
      <c r="B25" s="190"/>
      <c r="C25" s="95"/>
      <c r="D25" s="2"/>
      <c r="E25" s="42"/>
    </row>
    <row r="26" spans="1:5" ht="15" customHeight="1">
      <c r="A26" s="93"/>
      <c r="B26" s="190"/>
      <c r="C26" s="95"/>
      <c r="D26" s="2"/>
      <c r="E26" s="42"/>
    </row>
    <row r="27" spans="1:5" ht="15" customHeight="1">
      <c r="A27" s="93"/>
      <c r="B27" s="190"/>
      <c r="C27" s="95"/>
      <c r="D27" s="2"/>
      <c r="E27" s="42"/>
    </row>
    <row r="28" spans="1:5" ht="15" customHeight="1">
      <c r="A28" s="93"/>
      <c r="B28" s="190"/>
      <c r="C28" s="95"/>
      <c r="D28" s="2"/>
      <c r="E28" s="42"/>
    </row>
    <row r="29" spans="1:5" ht="15" customHeight="1">
      <c r="A29" s="93"/>
      <c r="B29" s="190"/>
      <c r="C29" s="95"/>
      <c r="D29" s="2"/>
      <c r="E29" s="42"/>
    </row>
    <row r="30" spans="1:5" ht="15" customHeight="1">
      <c r="A30" s="93"/>
      <c r="B30" s="190"/>
      <c r="C30" s="95"/>
      <c r="D30" s="2"/>
      <c r="E30" s="42"/>
    </row>
    <row r="31" spans="1:5" ht="15" customHeight="1">
      <c r="A31" s="93"/>
      <c r="B31" s="190"/>
      <c r="C31" s="95"/>
      <c r="D31" s="2"/>
      <c r="E31" s="42"/>
    </row>
    <row r="32" spans="1:5" ht="15" customHeight="1">
      <c r="A32" s="93"/>
      <c r="B32" s="190"/>
      <c r="C32" s="95"/>
      <c r="D32" s="2"/>
      <c r="E32" s="42"/>
    </row>
    <row r="33" spans="1:5" ht="15" customHeight="1">
      <c r="A33" s="93"/>
      <c r="B33" s="190"/>
      <c r="C33" s="95"/>
      <c r="D33" s="2"/>
      <c r="E33" s="42"/>
    </row>
    <row r="34" spans="1:5" ht="15" customHeight="1">
      <c r="A34" s="93"/>
      <c r="B34" s="190"/>
      <c r="C34" s="95"/>
      <c r="D34" s="2"/>
      <c r="E34" s="42"/>
    </row>
    <row r="35" spans="1:5" ht="15" customHeight="1">
      <c r="A35" s="93"/>
      <c r="B35" s="190"/>
      <c r="C35" s="95"/>
      <c r="D35" s="2"/>
      <c r="E35" s="42"/>
    </row>
    <row r="36" spans="1:5" ht="15" customHeight="1">
      <c r="A36" s="93"/>
      <c r="B36" s="190"/>
      <c r="C36" s="95"/>
      <c r="D36" s="2"/>
      <c r="E36" s="42"/>
    </row>
    <row r="37" spans="1:5" ht="15" customHeight="1">
      <c r="A37" s="93"/>
      <c r="B37" s="190"/>
      <c r="C37" s="95"/>
      <c r="D37" s="2"/>
      <c r="E37" s="42"/>
    </row>
    <row r="38" spans="1:5" ht="15" customHeight="1">
      <c r="A38" s="93"/>
      <c r="B38" s="190"/>
      <c r="C38" s="95"/>
      <c r="D38" s="2"/>
      <c r="E38" s="42"/>
    </row>
    <row r="39" spans="1:5" ht="15" customHeight="1">
      <c r="A39" s="93"/>
      <c r="B39" s="190"/>
      <c r="C39" s="95"/>
      <c r="D39" s="2"/>
      <c r="E39" s="42"/>
    </row>
    <row r="40" spans="1:5" ht="15" customHeight="1">
      <c r="A40" s="93"/>
      <c r="B40" s="190"/>
      <c r="C40" s="95"/>
      <c r="D40" s="2"/>
      <c r="E40" s="42"/>
    </row>
    <row r="41" spans="1:4" ht="22.5" customHeight="1">
      <c r="A41" s="2"/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</sheetData>
  <printOptions/>
  <pageMargins left="0.33" right="0.31496062992125984" top="0.97" bottom="0.57" header="0.41" footer="0.55"/>
  <pageSetup horizontalDpi="360" verticalDpi="360" orientation="portrait" paperSize="9" scale="46" r:id="rId2"/>
  <headerFooter alignWithMargins="0">
    <oddHeader>&amp;C&amp;"Arial,Bold"&amp;16&amp;UBRISTOL CHESS GRAND PRIX 2004/2005
&amp;14Individual scores by section
As at : 31st August 2005 (end of 2004-05 season)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Bristol Grand Prix</dc:title>
  <dc:subject>Bristol Grand Prix</dc:subject>
  <dc:creator>James Chappell</dc:creator>
  <cp:keywords/>
  <dc:description/>
  <cp:lastModifiedBy>Geoff Gammon</cp:lastModifiedBy>
  <cp:lastPrinted>2006-04-07T23:48:24Z</cp:lastPrinted>
  <dcterms:created xsi:type="dcterms:W3CDTF">2002-10-21T16:20:18Z</dcterms:created>
  <dcterms:modified xsi:type="dcterms:W3CDTF">2006-05-16T10:47:21Z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-1741028109</vt:i4>
  </property>
  <property fmtid="{D5CDD505-2E9C-101B-9397-08002B2CF9AE}" pid="3" name="_EmailSubject">
    <vt:lpwstr>Grand Prix / Yate Blitz</vt:lpwstr>
  </property>
  <property fmtid="{D5CDD505-2E9C-101B-9397-08002B2CF9AE}" pid="4" name="_AuthorEmail">
    <vt:lpwstr>jamspeachuk@blueyonder.co.uk</vt:lpwstr>
  </property>
  <property fmtid="{D5CDD505-2E9C-101B-9397-08002B2CF9AE}" pid="5" name="_AuthorEmailDisplayName">
    <vt:lpwstr>James Chappell</vt:lpwstr>
  </property>
  <property fmtid="{D5CDD505-2E9C-101B-9397-08002B2CF9AE}" pid="6" name="_ReviewingToolsShownOnce">
    <vt:lpwstr/>
  </property>
</Properties>
</file>